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rkusz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29" i="1"/>
  <c r="O128"/>
  <c r="O127"/>
  <c r="O130" s="1"/>
  <c r="O124"/>
  <c r="O123"/>
  <c r="O122"/>
  <c r="O121"/>
  <c r="O120"/>
  <c r="O119"/>
  <c r="O118"/>
  <c r="O125" s="1"/>
  <c r="O115"/>
  <c r="O114"/>
  <c r="O113"/>
  <c r="O112"/>
  <c r="O111"/>
  <c r="O110"/>
  <c r="O109"/>
  <c r="O108"/>
  <c r="O107"/>
  <c r="O116" s="1"/>
  <c r="O102"/>
  <c r="O101"/>
  <c r="O100"/>
  <c r="O99"/>
  <c r="O103" s="1"/>
  <c r="O98"/>
  <c r="O95"/>
  <c r="O94"/>
  <c r="O93"/>
  <c r="O92"/>
  <c r="O91"/>
  <c r="O90"/>
  <c r="O89"/>
  <c r="O88"/>
  <c r="O87"/>
  <c r="O96" s="1"/>
  <c r="O82"/>
  <c r="O81"/>
  <c r="O80"/>
  <c r="O79"/>
  <c r="O78"/>
  <c r="O83" s="1"/>
  <c r="O75"/>
  <c r="O76" s="1"/>
  <c r="O72"/>
  <c r="O71"/>
  <c r="O70"/>
  <c r="O69"/>
  <c r="O68"/>
  <c r="O67"/>
  <c r="O66"/>
  <c r="O65"/>
  <c r="O64"/>
  <c r="O63"/>
  <c r="O62"/>
  <c r="O73" s="1"/>
  <c r="O56"/>
  <c r="O55"/>
  <c r="O54"/>
  <c r="O53"/>
  <c r="O52"/>
  <c r="O51"/>
  <c r="O50"/>
  <c r="O49"/>
  <c r="O57" s="1"/>
  <c r="O46"/>
  <c r="O45"/>
  <c r="O44"/>
  <c r="O43"/>
  <c r="O42"/>
  <c r="O41"/>
  <c r="O40"/>
  <c r="O39"/>
  <c r="O38"/>
  <c r="O47" s="1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36" l="1"/>
  <c r="O58" s="1"/>
  <c r="N137" s="1"/>
  <c r="O104"/>
  <c r="N139" s="1"/>
  <c r="O84"/>
  <c r="N138" s="1"/>
  <c r="O131"/>
  <c r="N140" s="1"/>
  <c r="N141" l="1"/>
</calcChain>
</file>

<file path=xl/sharedStrings.xml><?xml version="1.0" encoding="utf-8"?>
<sst xmlns="http://schemas.openxmlformats.org/spreadsheetml/2006/main" count="427" uniqueCount="267">
  <si>
    <t>Aktualny na 07.03.2020</t>
  </si>
  <si>
    <t>Załącznik nr 1 do Formularza Ofertowego</t>
  </si>
  <si>
    <t>Zestawienie Planowanych Prac</t>
  </si>
  <si>
    <t>Lp.</t>
  </si>
  <si>
    <t>Podstawa</t>
  </si>
  <si>
    <t>Opis</t>
  </si>
  <si>
    <t>j.m.</t>
  </si>
  <si>
    <t>Ilość</t>
  </si>
  <si>
    <t>Cena jednostkowa. brutto</t>
  </si>
  <si>
    <t>Wartość brutto</t>
  </si>
  <si>
    <t>Renowacja zabytkowego zespołu pałacowo-parkowego w Jeleniej Górze i jego adaptacja na centrum kultury - budynek główny "A"</t>
  </si>
  <si>
    <t>1</t>
  </si>
  <si>
    <t>STWiOR    ST-RB</t>
  </si>
  <si>
    <t>Konstrukcja i architektura</t>
  </si>
  <si>
    <t>STWiOR RB ST-01.05.
1.1.1 p.1 do 15</t>
  </si>
  <si>
    <t>Roboty rozbiórkowe</t>
  </si>
  <si>
    <t>m3</t>
  </si>
  <si>
    <t>2</t>
  </si>
  <si>
    <t>STWiOR RB ST-01.03. + ST-01.11.
 1.1.2 p.16 do 23; 27 do 32</t>
  </si>
  <si>
    <t>Izolacja cieplna i przeciwilgociowa ścian piwnic</t>
  </si>
  <si>
    <t>m2</t>
  </si>
  <si>
    <t>3</t>
  </si>
  <si>
    <t>STWiOR IS ST-21.2;21.3
 1.1.2 p.24, 25, 26</t>
  </si>
  <si>
    <t>Drenaż rurowy jednorzędowy w uprzednio przygotowanej obsypce w wykopie suchym - rury  perforowane 100 mm</t>
  </si>
  <si>
    <t>m</t>
  </si>
  <si>
    <t>4</t>
  </si>
  <si>
    <t>STWiOR RB ST-01.04.
 1.1.3 p.35 i poz. do 47</t>
  </si>
  <si>
    <t xml:space="preserve">Konstrukcje drewniane: 
Wymiana elementów konstrukcyjnych </t>
  </si>
  <si>
    <t>STWiOR RB ST-01.04.
 1.1.3 p.33</t>
  </si>
  <si>
    <t>STWiOR RB ST-01.04.
 1.1.3 p.34</t>
  </si>
  <si>
    <t>Konstrukcje drewniane:
wzmocnienie belek stropowych - nakładki drewniane</t>
  </si>
  <si>
    <t>5</t>
  </si>
  <si>
    <t>STWiOR RB ST-01.10.
 1.1.4 p.48 do 59</t>
  </si>
  <si>
    <t>Konstrukcje stalowe - schody stalowe na poddasze</t>
  </si>
  <si>
    <t>6</t>
  </si>
  <si>
    <t>STWiOR RB ST-01.16.
 1.1.5 p.60 do 97</t>
  </si>
  <si>
    <t>Konstrukcje żelbetowe : fundamenty, płyta podszybia, stropy przy windzie, wzmocnienie ścian wykusza</t>
  </si>
  <si>
    <t>7</t>
  </si>
  <si>
    <t>STWiOR RB ST-01.02.
 1.1.6 p.98 do 108</t>
  </si>
  <si>
    <t>Roboty murowe - ściany z cegły</t>
  </si>
  <si>
    <t>8</t>
  </si>
  <si>
    <t>STWiOR RB ST-01.02.
 1.1.6 p.109</t>
  </si>
  <si>
    <t>Obudowy systemowe szklane przy windach</t>
  </si>
  <si>
    <t>9</t>
  </si>
  <si>
    <t>STWiOR RB ST-01.02.
 1.1.6 p.110 do 114</t>
  </si>
  <si>
    <t>Ścianki działowe i obudowy systemowe z płyt gipsowo-kartonowych na rusztach metalowych</t>
  </si>
  <si>
    <t>10</t>
  </si>
  <si>
    <t>STWiOR RB ST-01.11.
 1.1.7a) p.115 do 131; 137</t>
  </si>
  <si>
    <t>Roboty tynkarskie</t>
  </si>
  <si>
    <t>10 a)</t>
  </si>
  <si>
    <t>STWiOR RB ST-01.11.
 1.1.7b) p.138</t>
  </si>
  <si>
    <t>Renowacja sztukaterii (sufitowej, balkonu, itp.)</t>
  </si>
  <si>
    <t>11</t>
  </si>
  <si>
    <t>STWiOR RB ST-01.11.
 1.1.7 p.132 do 137</t>
  </si>
  <si>
    <t>Montaż luster, poręczy baletowych i podsufitki drewnianej</t>
  </si>
  <si>
    <t>12</t>
  </si>
  <si>
    <t>STWiOR RB ST-01.07.
 1.1.8 pozycje:
141-143, 148, 153-160,165-168, 173</t>
  </si>
  <si>
    <t>Roboty posadzkowe:
Drewniane</t>
  </si>
  <si>
    <t>12a)</t>
  </si>
  <si>
    <t>STWiOR RB ST-01.07.
 1.1.8 pozycje:
139-140, 144-152, 160-164,169</t>
  </si>
  <si>
    <t>Roboty posadzkowe:
Inne (gresy/płytki)</t>
  </si>
  <si>
    <t>12b)</t>
  </si>
  <si>
    <r>
      <rPr>
        <sz val="9"/>
        <color rgb="FF000000"/>
        <rFont val="Microsoft Sans Serif"/>
        <charset val="1"/>
      </rPr>
      <t xml:space="preserve">STWiOR RB ST-01.07.
 1.1.8 pozycje:
</t>
    </r>
    <r>
      <rPr>
        <sz val="9"/>
        <color rgb="FF000000"/>
        <rFont val="Microsoft Sans Serif"/>
        <charset val="238"/>
      </rPr>
      <t>139-140, 144-152, 160-164,169</t>
    </r>
    <r>
      <rPr>
        <sz val="9"/>
        <color rgb="FF000000"/>
        <rFont val="Microsoft Sans Serif"/>
        <charset val="1"/>
      </rPr>
      <t xml:space="preserve">-173 </t>
    </r>
  </si>
  <si>
    <t>Roboty posadzkowe:
Schody/ tarasy</t>
  </si>
  <si>
    <t>13</t>
  </si>
  <si>
    <t>STWiOR RB ST-01.10.
 1.1.9 p.174 do 179</t>
  </si>
  <si>
    <t>Wycieraczka systemowa aluminiowa ze szczotkami listwowymi, zadaszenia DSO2,DSO1, zadaszenie oranżerii do uszczelnienia i renowacji, montaż ekranów zwianych, odrestaurowanie krat okiennych.</t>
  </si>
  <si>
    <t>kpl</t>
  </si>
  <si>
    <t>14</t>
  </si>
  <si>
    <t>STWiOR RB ST-01.09.
 1.1.10 p.180 do 185</t>
  </si>
  <si>
    <t>Roboty malarskie</t>
  </si>
  <si>
    <t>15</t>
  </si>
  <si>
    <t>STWiOR RB ST-01.06.
 1.1.11 p.186 do 209</t>
  </si>
  <si>
    <t>Wymiana stolarki drzwiowej</t>
  </si>
  <si>
    <t>16</t>
  </si>
  <si>
    <t>STWiOR RB ST-01.06.
 1.1.11 p.210 do 221</t>
  </si>
  <si>
    <t>Wymiana stolarki okiennej</t>
  </si>
  <si>
    <t>17</t>
  </si>
  <si>
    <t>STWiOR RB ST-01.06.
 1.1.11 p.222 do 231</t>
  </si>
  <si>
    <t>Renowacja istniejącej stolarki drzwiowej o charakterze zabytkowym - wg wytycznych projektu wykonawczego</t>
  </si>
  <si>
    <t>18</t>
  </si>
  <si>
    <t xml:space="preserve">STWiOR RB ST-01.10.
 1.1.12 p.232 </t>
  </si>
  <si>
    <t>Montaż i koszt platformy dla osób niepełnosprawnych o parametrach: Q=400 kg, V=0,15 m/s, kabina o wymiarach min 1,1mx1,4m.</t>
  </si>
  <si>
    <t>19</t>
  </si>
  <si>
    <t xml:space="preserve">STWiOR RB ST-01.10.
 1.1.12 p.233 </t>
  </si>
  <si>
    <t>Montaż i koszt platformy dla osób niepełnosprawnych o parametrach:Q= min 250 kg,V= min 5 m/min,Wymiar platformy min 800x700 mm, Wymiar platformy po złożeniu: max 300 mm, Sterowanie ruchem: elektronicznie, Ramiona zabezpieczające: automatyczne</t>
  </si>
  <si>
    <t>20</t>
  </si>
  <si>
    <t>STWiOR RB ST-01.04.
 1.1.13 p.234 do 260</t>
  </si>
  <si>
    <t>Dach - roboty remontowe, naprawa i wymiana elementów drewinanych konstrukcji więźby dachu, wymiana pokrycia dachu, pozostałe elementy dachowe</t>
  </si>
  <si>
    <t>21</t>
  </si>
  <si>
    <t>STWiOR RB ST-01.05.
 1.1.14 p.261 do 272</t>
  </si>
  <si>
    <t>Roboty remontowe elewacja, pozostałe roboty wykończeniowe zewnętrzne.</t>
  </si>
  <si>
    <t>22</t>
  </si>
  <si>
    <t>STWiOR RB ST-01.05.
 1.1.15 p.273, 274</t>
  </si>
  <si>
    <t>Wywiezienie gruzu spryzmowanego samochodami skrzyniowymi na odległość 14 km (Bukowiec/Ścięgny)</t>
  </si>
  <si>
    <t xml:space="preserve">Razem dział: Konstrukcja i architektura </t>
  </si>
  <si>
    <t>STWiOR    ST-IS</t>
  </si>
  <si>
    <t>Instalacje sanitarne</t>
  </si>
  <si>
    <t>23</t>
  </si>
  <si>
    <t>STWiOR IS ST-10.5
 1.2.1 p.275 do 361; 592 do 602</t>
  </si>
  <si>
    <t>Instalacja centralnego ogrzewania</t>
  </si>
  <si>
    <t>urz.</t>
  </si>
  <si>
    <t>24</t>
  </si>
  <si>
    <t>STWiOR RB ST-01.02; 05.
 1.2.2 p.494, 362 do 382</t>
  </si>
  <si>
    <t>Instalacja ciepła technologicznego, węzeł ciepłowniczy dostawa + montaż + uruchomienie</t>
  </si>
  <si>
    <t>25</t>
  </si>
  <si>
    <t>STWiOR IS ST-58.1
 1.2.3 p.383 do 455</t>
  </si>
  <si>
    <t>Wentylacja mechaniczna nawiewno - wywiewna</t>
  </si>
  <si>
    <t>26</t>
  </si>
  <si>
    <t>STWiOR IS ST-58.1 + STWiOR RB ST-01.02; 05.
 1.2.5 p.482 do 493</t>
  </si>
  <si>
    <t>Klimatyzacja</t>
  </si>
  <si>
    <t>27</t>
  </si>
  <si>
    <t>STWiOR IS ST-10.5
 1.2.13 p.556 do 581</t>
  </si>
  <si>
    <t>Instalacja wodociągowa</t>
  </si>
  <si>
    <t>28</t>
  </si>
  <si>
    <t>STWiOR RB ST-01.02; 05.
 1.2.4 p.456 do 481</t>
  </si>
  <si>
    <t>Instalacja hydrantowa - hydranty wewnętrzne</t>
  </si>
  <si>
    <t>29</t>
  </si>
  <si>
    <t>STWiOR IS ST-31.3
 1.2.4 p.470 do 471</t>
  </si>
  <si>
    <t>Zestaw hydroforowy dla instalacji zewnętrznej ppoż. przepływ q=20 l/s wys. podnoszenia h=25,0mH20 + obejscie testujace Zestaw hydroforowy dla instalacji wewnętrznej budynku - cele socjalne i ppoż. przepływ q=2,5 l/s wys. podnoszenia h=30,0mH20 + obejscie testujace</t>
  </si>
  <si>
    <t>kpl.</t>
  </si>
  <si>
    <t>30</t>
  </si>
  <si>
    <t>STWiOR RB ST-01.01; 02; 05.
 1.2.7 p.495 do 518</t>
  </si>
  <si>
    <t>Kanalizacja sanitarna ułożona pod posadzką</t>
  </si>
  <si>
    <t>31</t>
  </si>
  <si>
    <t>STWiOR IS ST-10.5; ST-39.3.2; ST-39.3.3
 1.1.2.8; 9; 11 p.519 do 591;</t>
  </si>
  <si>
    <t>Kanalizacja sanitarna w budynku</t>
  </si>
  <si>
    <t xml:space="preserve">Razem dział: Instalacje sanitarne </t>
  </si>
  <si>
    <t>STWiOR    ST-IE</t>
  </si>
  <si>
    <t>Instalacje elektryczne</t>
  </si>
  <si>
    <t>32</t>
  </si>
  <si>
    <t>STWiOR IE ST-1.5.8.
 1.3.1.1 p.615 do 647</t>
  </si>
  <si>
    <t>Instalacje tablic rozdzielczych, WLZ</t>
  </si>
  <si>
    <t>szt</t>
  </si>
  <si>
    <t>33</t>
  </si>
  <si>
    <t>STWiOR RB ST-01.02; 05.
 1.3.1.4 p.648 do 669</t>
  </si>
  <si>
    <t>Instalacja gniazd wtyczkowych</t>
  </si>
  <si>
    <t>34</t>
  </si>
  <si>
    <t>STWiOR RB ST-01.02; 05.
 1.3.1.5 p.670 do 708</t>
  </si>
  <si>
    <t>Instalacja oświetleniowa</t>
  </si>
  <si>
    <t>szt.</t>
  </si>
  <si>
    <t>35</t>
  </si>
  <si>
    <t>STWiOR IE ST-1.5.6.
 1.3.1.6 p.709 do 722</t>
  </si>
  <si>
    <t>Instlacja odgromowa i połączenia wyrównawcze</t>
  </si>
  <si>
    <t>36</t>
  </si>
  <si>
    <t>STWiOR IE ST-1.5.8.
 1.3.2 p.723 do 764</t>
  </si>
  <si>
    <t>System sygnalizacji pożaru i oddymiania</t>
  </si>
  <si>
    <t>37</t>
  </si>
  <si>
    <t>STWiOR IE ST-3.5.3.
 1.3.3 p.765 do 782</t>
  </si>
  <si>
    <t>System sygnalizacji włamania i napadu</t>
  </si>
  <si>
    <t>38</t>
  </si>
  <si>
    <t>STWiOR IE ST-3.5.3.
 1.3.4 p.783, 793</t>
  </si>
  <si>
    <t>System telewizji dozorowej CCTV</t>
  </si>
  <si>
    <t>39</t>
  </si>
  <si>
    <t>STWiOR IE ST-3.5.3.
 1.3.5 p.794 do 823</t>
  </si>
  <si>
    <t>Okablowanie strukturalne LAN</t>
  </si>
  <si>
    <t xml:space="preserve">Razem dział: Instalacje elektryczne </t>
  </si>
  <si>
    <t>Cena ogółem za budynek A</t>
  </si>
  <si>
    <t xml:space="preserve"> Renowacja zabytkowego zespołu pałacowo-parkowego w Jeleniej Górze i jego adaptacja na centrum kultury
 - budynek gospodarczy "B"</t>
  </si>
  <si>
    <t xml:space="preserve">STWiOR    ST-RB </t>
  </si>
  <si>
    <t xml:space="preserve">Konstrukcja i architektura </t>
  </si>
  <si>
    <t>STWiOR RB ST-01.03.
 2.1.1 p.827 do 833</t>
  </si>
  <si>
    <t>STWiOR RB ST-01.06.
 2.1.2 p.834 do 838</t>
  </si>
  <si>
    <t>STWiOR RB ST-01.06.
 2.1.2 p.839 do 841</t>
  </si>
  <si>
    <t>STWiOR RB ST-01.10.
 2.1.3 p.842 do 846</t>
  </si>
  <si>
    <t>Roboty ślusarsko-kowalskie</t>
  </si>
  <si>
    <t>STWiOR RB ST-01.11.
 2.1.4 p.847 do 852</t>
  </si>
  <si>
    <t>Renowacyjne tynki wewnętrzne</t>
  </si>
  <si>
    <t>STWiOR RB ST-01.05.
 2.1.5+6 p.853 do 879</t>
  </si>
  <si>
    <t>STWiOR RB ST-01.07.
 2.1.7 p.880 do 882</t>
  </si>
  <si>
    <t>Roboty posadzkowe</t>
  </si>
  <si>
    <t>STWiOR RB ST-01.09.
 2.1.8 p.883 do 885</t>
  </si>
  <si>
    <t>STWiOR RB ST-01.04, 09, 11;
 2.1.9 p.886 do 898</t>
  </si>
  <si>
    <t>Tynki renowacyjne</t>
  </si>
  <si>
    <t>STWiOR RB ST-01.01, 05, 14, 15.
 2.1.10 p.899 do 905</t>
  </si>
  <si>
    <t>Wykonanie opaski wokół budynku gospodarczego</t>
  </si>
  <si>
    <t>STWiOR RB ST-01.05.
 2.1.11 p.906 do 907</t>
  </si>
  <si>
    <t xml:space="preserve">Razem dział: Konstrukcja i architektura  </t>
  </si>
  <si>
    <t>STWiOR RB ST-01.02.
 2.3.3 p.950 do 956</t>
  </si>
  <si>
    <t>Razem dział: Instalacja wodociągowa</t>
  </si>
  <si>
    <t>STWiOR IE ST-1.5.3.
 2.2.2 p.911</t>
  </si>
  <si>
    <t>Rozdzielnia RBG</t>
  </si>
  <si>
    <t>STWiOR IE ST-1.5.8; ST-2.5.3
 2.2.1 p.908 do 910;  2.2.3 p.912 do 916</t>
  </si>
  <si>
    <t>Układanie kabli zasilających w rowach ręcznie</t>
  </si>
  <si>
    <t>STWiOR IE ST-1.5.7, ST-1.6.3.
 2.2.4 p.917 do 930</t>
  </si>
  <si>
    <t>STWiOR IE ST-1.5.5, ST-1.6.3.
 2.2.5 p.931 do 939</t>
  </si>
  <si>
    <t>STWiOR IE ST-1.5.6, ST-1.6.3.
 2.2.6 p.940 do 949</t>
  </si>
  <si>
    <t>Razem dział: Instalacje elektryczne</t>
  </si>
  <si>
    <t>Cena ogółem za budynek B</t>
  </si>
  <si>
    <t xml:space="preserve"> Renowacja zabytkowego zespołu pałacowo-parkowego w Jeleniej Górze i jego adaptacja na centrum kultury - Altana "C" </t>
  </si>
  <si>
    <t>STWiOR RB ST-01.05.
 3.1.1+2 p.958 do 974</t>
  </si>
  <si>
    <t>STWiOR RB ST-01.06.
 3.1.3 p.975 do 977</t>
  </si>
  <si>
    <t>STWiOR RB ST-01.01.
 3.1.4 p.978 do 983</t>
  </si>
  <si>
    <t>Izolacja cieplna i przeciwilgociowa ścian ziemiańki</t>
  </si>
  <si>
    <t>STWiOR RB ST-01.10.
 3.1.5 p.984 do 992</t>
  </si>
  <si>
    <t>Roboty konstrukcyjne wzmocnienie stropu</t>
  </si>
  <si>
    <t>STWiOR RB ST-01.11.
 3.1.6 p.993 do 1001</t>
  </si>
  <si>
    <t>STWiOR RB ST-01.09.
 3.1.7 p.1002 do 1003</t>
  </si>
  <si>
    <t>STWiOR RB ST-01.07.
 3.1.8 p.1004 do 1008</t>
  </si>
  <si>
    <t>STWiOR RB ST-01.13, ST-01.14.
 3.1.9 p.1009 do 1019</t>
  </si>
  <si>
    <t>STWiOR RB ST-01.05.
 3.1.10 p.1020 do 1021</t>
  </si>
  <si>
    <t>Razem dział: Konstrukcja i architektura</t>
  </si>
  <si>
    <t xml:space="preserve">STWiOR    ST-IE </t>
  </si>
  <si>
    <t>Instlacje elektryczne</t>
  </si>
  <si>
    <t>STWiOR IE ST-1.5.3.
 3.2.1 p.1022</t>
  </si>
  <si>
    <t>Rozdzielnia RA</t>
  </si>
  <si>
    <t>STWiOR IE ST-2.5.3.
 3.2.2 p.1023 do 1027</t>
  </si>
  <si>
    <t>Układanie kabli zasilających w rowach kablowych ręcznie</t>
  </si>
  <si>
    <t>STWiOR IE ST-1.5.7, ST-1.6.3.
 3.2.3 p.1028 do 1033</t>
  </si>
  <si>
    <t>STWiOR IE ST-1.5.5, ST-1.6.3.
 3.2.4 p.1034 do 1043</t>
  </si>
  <si>
    <t>STWiOR IE ST-1.5.6, ST-1.6.3.
 3.2.5 p.1044 do 1047</t>
  </si>
  <si>
    <t>Cena ogółem za budynek C</t>
  </si>
  <si>
    <t xml:space="preserve">Renowacja zabytkowego zespołu pałacowo-parkowego w Jeleniej Górze i jego adaptacja na centrum kultury
 - Zagospodarowanie terenu </t>
  </si>
  <si>
    <t>STWiOR   ST-RB</t>
  </si>
  <si>
    <t xml:space="preserve">Roboty budowlane </t>
  </si>
  <si>
    <t>STWiOR RB ST-01.14.
 4.1.1.1 p.1048 do 1056</t>
  </si>
  <si>
    <t>Nawierzchnia z kostki granitowej</t>
  </si>
  <si>
    <t>STWiOR RB ST-01.14; ST-01.15.
 4.1.1.2 p.1057 do 1062</t>
  </si>
  <si>
    <t>Nawierzchnia mineralno-żywiczna ścieżki</t>
  </si>
  <si>
    <t>STWiOR RB ST-01.14.
 4.1.1.3 p.1063 do 1070</t>
  </si>
  <si>
    <t>Nawierzchnia mineralno-żywiczna podbudowa wzmocniona</t>
  </si>
  <si>
    <t>STWiOR RB ST-01.01; 04; 11; 14; 16
 4.1.2 p.1071 do 1091</t>
  </si>
  <si>
    <t>Budowa wiaty śmietnikowej</t>
  </si>
  <si>
    <t>STWiOR RB ST-01.01; 10; 14
 4.1.3 p.1094 do 1107</t>
  </si>
  <si>
    <t>Mała architektura : ławki stalowe z oparciem, śmietniki stalowe na słupkach, tablica informacyjna, stojak na rowery 6 stanowisk.</t>
  </si>
  <si>
    <t>STWiOR RB ST-01.01; 05; 10; 16
 4.1.4 p.1108 do 1124</t>
  </si>
  <si>
    <t>Ogrodzenie z gotowych przęseł stalowych wysokości 1.5 m  o rozstawie 3 m</t>
  </si>
  <si>
    <t>STWiOR RB ST-01.12.
 4.1.5 p.1127</t>
  </si>
  <si>
    <t>Zieleń - wykonanie trawników parkowych</t>
  </si>
  <si>
    <t>ha</t>
  </si>
  <si>
    <t>STWiOR RB ST-01.12.
 4.1.6 p.1128 do 1129</t>
  </si>
  <si>
    <t>Wykonanie alpinarium wokół sadzawki wodnej - powierzchnie żwirowe wykonać z otoczaków ,  płyty i bloki z kamienia łupanego z łupka serycytowego,obrzeża wykonane z palisady drewnianej z elementów fi6 długości 30cm,  obwódka z kamienia ozdobnego - gnejs o grubości ok 5cm mocowany na płasko oraz nasadzeniami nowej roslinnosci Remont sadzawki  zgodnie z opisem technicznym</t>
  </si>
  <si>
    <t>STWiOR RB ST-01.05.
 4.1.7 p.1130 do 1133</t>
  </si>
  <si>
    <t>Roboty rozbiórkowe, uporządkowanie terenu po robotach budowlanych Wywiezienie gruzu spryzmowanego samochodami skrzyniowymi na odległość 14 km (Bukowiec / Ścięgny)</t>
  </si>
  <si>
    <t xml:space="preserve">Razem dział: Roboty budowlane </t>
  </si>
  <si>
    <t>STWiOR IS ST-11.2; 3; 4; 5
 4.2.1 p.1134 do 1156</t>
  </si>
  <si>
    <t>Przyłącze wodociągowe od budynku A do budynku B</t>
  </si>
  <si>
    <t>STWiOR IS ST-21.2; ST-21.2; 3
 4.2.2 p.1157 do 1201</t>
  </si>
  <si>
    <t>Kanalizacja deszczowa</t>
  </si>
  <si>
    <t>STWiOR IS ST-11.02; 05
 4.2.3 p.1202 do 1245</t>
  </si>
  <si>
    <t>Przyłącze wodociągowe - od W1 do W10</t>
  </si>
  <si>
    <t>STWiOR IS ST-20.2; ST-21.2; 3
 4.2.4 p.1246 do 1276</t>
  </si>
  <si>
    <t>Kanalizacja sanitarna</t>
  </si>
  <si>
    <t>STWiOR IS ST-11.2; 05
 4.2.5 p.1277 do 1309</t>
  </si>
  <si>
    <t>Instalacja hydrantowa</t>
  </si>
  <si>
    <t>STWiOR IS ST-11.2; 5
 4.2.6 p.1310 do 1332</t>
  </si>
  <si>
    <t>Instalacja zewnętrzna do obsługi basenu</t>
  </si>
  <si>
    <t>STWiOR IS ST-11.2, 3, 4; ST-20.2; ST-21.3
 4.2.7 p.1333 do 1349</t>
  </si>
  <si>
    <t>Komora Techniczna betonowa  wymiar  3,36*2*2,5 i płyta przykrywająca 2,36*3,36*0,22 m + półka na napowietrzacze</t>
  </si>
  <si>
    <t>Razem dział: Instalacje sanitarne</t>
  </si>
  <si>
    <t>STWiOR IE ST-1.5.3.
 4.3.2 p.1352</t>
  </si>
  <si>
    <t>Rozdzielnia RZW</t>
  </si>
  <si>
    <t>STWiOR IE ST-2.5.2; ST-2.5.3.1, 2; ST-2.5.6; ST-2.6.3
 4.3.3 p.1350 do 1371</t>
  </si>
  <si>
    <t>Oświetlenie zewnętrzne i linie kablowe zasilające</t>
  </si>
  <si>
    <t>STWiOR IE ST-3.5.2, 3
 4.3.4 p.1372 do 1377</t>
  </si>
  <si>
    <t>Cena ogółem za PZT</t>
  </si>
  <si>
    <t>Zestawienie łączne</t>
  </si>
  <si>
    <t>Obiekt</t>
  </si>
  <si>
    <t>cena
 Ogółem</t>
  </si>
  <si>
    <t>Budynek A</t>
  </si>
  <si>
    <t>Budynek B</t>
  </si>
  <si>
    <t>Budynek C</t>
  </si>
  <si>
    <t>PZT</t>
  </si>
  <si>
    <r>
      <rPr>
        <b/>
        <sz val="11"/>
        <color rgb="FF000000"/>
        <rFont val="Calibri"/>
        <family val="2"/>
        <charset val="1"/>
      </rPr>
      <t xml:space="preserve">RAZEM
</t>
    </r>
    <r>
      <rPr>
        <sz val="11"/>
        <color rgb="FF000000"/>
        <rFont val="Calibri"/>
        <family val="2"/>
        <charset val="1"/>
      </rPr>
      <t>Cena łączna do porównania ofert</t>
    </r>
  </si>
  <si>
    <t>Konstrukcje drewniane: 
Elementy konstrykcyjne podłóg</t>
  </si>
  <si>
    <t>4a)</t>
  </si>
  <si>
    <t>4b)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</si>
</sst>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1"/>
      <color rgb="FF000000"/>
      <name val="Calibri"/>
      <family val="2"/>
      <charset val="1"/>
    </font>
    <font>
      <sz val="5.0999999999999996"/>
      <color rgb="FF000000"/>
      <name val="Segoe UI"/>
      <charset val="238"/>
    </font>
    <font>
      <i/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Microsoft Sans Serif"/>
      <charset val="1"/>
    </font>
    <font>
      <b/>
      <sz val="9"/>
      <color rgb="FF000000"/>
      <name val="Microsoft Sans Serif"/>
      <charset val="1"/>
    </font>
    <font>
      <sz val="9"/>
      <name val="Microsoft Sans Serif"/>
      <charset val="1"/>
    </font>
    <font>
      <sz val="9"/>
      <color rgb="FF000000"/>
      <name val="Microsoft Sans Serif"/>
      <family val="2"/>
      <charset val="1"/>
    </font>
    <font>
      <sz val="9"/>
      <color rgb="FF000000"/>
      <name val="Microsoft Sans Serif"/>
      <charset val="238"/>
    </font>
    <font>
      <b/>
      <sz val="11"/>
      <color rgb="FF000000"/>
      <name val="Microsoft Sans Serif"/>
      <charset val="1"/>
    </font>
    <font>
      <sz val="10"/>
      <color rgb="FF000000"/>
      <name val="Microsoft Sans Serif"/>
      <charset val="238"/>
    </font>
    <font>
      <b/>
      <sz val="10"/>
      <color rgb="FF000000"/>
      <name val="Microsoft Sans Serif"/>
      <charset val="1"/>
    </font>
    <font>
      <b/>
      <sz val="9"/>
      <color rgb="FF000000"/>
      <name val="Microsoft Sans Serif"/>
      <family val="2"/>
      <charset val="1"/>
    </font>
    <font>
      <b/>
      <sz val="12"/>
      <color rgb="FF000000"/>
      <name val="Microsoft Sans Serif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 wrapText="1" shrinkToFit="1" readingOrder="1"/>
    </xf>
    <xf numFmtId="49" fontId="7" fillId="2" borderId="2" xfId="0" applyNumberFormat="1" applyFont="1" applyFill="1" applyBorder="1" applyAlignment="1">
      <alignment horizontal="center" vertical="top" wrapText="1" shrinkToFit="1" readingOrder="1"/>
    </xf>
    <xf numFmtId="49" fontId="6" fillId="0" borderId="2" xfId="0" applyNumberFormat="1" applyFont="1" applyBorder="1" applyAlignment="1">
      <alignment horizontal="center" vertical="top" wrapText="1" shrinkToFit="1" readingOrder="1"/>
    </xf>
    <xf numFmtId="2" fontId="8" fillId="0" borderId="2" xfId="0" applyNumberFormat="1" applyFont="1" applyBorder="1" applyAlignment="1" applyProtection="1">
      <alignment vertical="top" wrapText="1" shrinkToFit="1" readingOrder="1"/>
      <protection locked="0"/>
    </xf>
    <xf numFmtId="2" fontId="8" fillId="0" borderId="2" xfId="0" applyNumberFormat="1" applyFont="1" applyBorder="1" applyAlignment="1">
      <alignment vertical="top" wrapText="1" shrinkToFit="1" readingOrder="1"/>
    </xf>
    <xf numFmtId="49" fontId="6" fillId="0" borderId="5" xfId="0" applyNumberFormat="1" applyFont="1" applyBorder="1" applyAlignment="1">
      <alignment horizontal="center" vertical="top" wrapText="1" shrinkToFit="1" readingOrder="1"/>
    </xf>
    <xf numFmtId="2" fontId="8" fillId="0" borderId="5" xfId="0" applyNumberFormat="1" applyFont="1" applyBorder="1" applyAlignment="1" applyProtection="1">
      <alignment vertical="top" wrapText="1" shrinkToFit="1" readingOrder="1"/>
      <protection locked="0"/>
    </xf>
    <xf numFmtId="2" fontId="8" fillId="0" borderId="4" xfId="0" applyNumberFormat="1" applyFont="1" applyBorder="1" applyAlignment="1" applyProtection="1">
      <alignment vertical="top" wrapText="1" shrinkToFit="1" readingOrder="1"/>
      <protection locked="0"/>
    </xf>
    <xf numFmtId="2" fontId="7" fillId="0" borderId="4" xfId="0" applyNumberFormat="1" applyFont="1" applyBorder="1" applyAlignment="1">
      <alignment horizontal="right" vertical="top" wrapText="1" shrinkToFit="1" readingOrder="1"/>
    </xf>
    <xf numFmtId="2" fontId="7" fillId="2" borderId="2" xfId="0" applyNumberFormat="1" applyFont="1" applyFill="1" applyBorder="1" applyAlignment="1">
      <alignment horizontal="right" vertical="top" wrapText="1" shrinkToFit="1" readingOrder="1"/>
    </xf>
    <xf numFmtId="2" fontId="8" fillId="0" borderId="5" xfId="0" applyNumberFormat="1" applyFont="1" applyBorder="1" applyAlignment="1">
      <alignment vertical="top" wrapText="1" shrinkToFit="1" readingOrder="1"/>
    </xf>
    <xf numFmtId="4" fontId="7" fillId="0" borderId="4" xfId="0" applyNumberFormat="1" applyFont="1" applyBorder="1" applyAlignment="1">
      <alignment horizontal="right" vertical="top" wrapText="1" shrinkToFit="1" readingOrder="1"/>
    </xf>
    <xf numFmtId="164" fontId="7" fillId="2" borderId="2" xfId="0" applyNumberFormat="1" applyFont="1" applyFill="1" applyBorder="1" applyAlignment="1">
      <alignment horizontal="right" vertical="top" wrapText="1" shrinkToFit="1" readingOrder="1"/>
    </xf>
    <xf numFmtId="2" fontId="8" fillId="0" borderId="2" xfId="0" applyNumberFormat="1" applyFont="1" applyBorder="1" applyAlignment="1" applyProtection="1">
      <alignment horizontal="right" vertical="top" wrapText="1" shrinkToFit="1" readingOrder="1"/>
      <protection locked="0"/>
    </xf>
    <xf numFmtId="2" fontId="7" fillId="0" borderId="1" xfId="0" applyNumberFormat="1" applyFont="1" applyBorder="1" applyAlignment="1">
      <alignment horizontal="right" vertical="top" wrapText="1" shrinkToFit="1" readingOrder="1"/>
    </xf>
    <xf numFmtId="2" fontId="11" fillId="0" borderId="4" xfId="0" applyNumberFormat="1" applyFont="1" applyBorder="1" applyAlignment="1">
      <alignment horizontal="right" vertical="center" wrapText="1" shrinkToFit="1" readingOrder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2" fontId="8" fillId="0" borderId="5" xfId="0" applyNumberFormat="1" applyFont="1" applyBorder="1" applyAlignment="1" applyProtection="1">
      <alignment horizontal="right" vertical="top" wrapText="1" shrinkToFit="1" readingOrder="1"/>
      <protection locked="0"/>
    </xf>
    <xf numFmtId="49" fontId="6" fillId="0" borderId="4" xfId="0" applyNumberFormat="1" applyFont="1" applyBorder="1" applyAlignment="1">
      <alignment horizontal="center" vertical="top" wrapText="1" shrinkToFit="1" readingOrder="1"/>
    </xf>
    <xf numFmtId="2" fontId="8" fillId="0" borderId="4" xfId="0" applyNumberFormat="1" applyFont="1" applyBorder="1" applyAlignment="1" applyProtection="1">
      <alignment horizontal="right" vertical="top" wrapText="1" shrinkToFit="1" readingOrder="1"/>
      <protection locked="0"/>
    </xf>
    <xf numFmtId="2" fontId="8" fillId="0" borderId="4" xfId="0" applyNumberFormat="1" applyFont="1" applyBorder="1" applyAlignment="1">
      <alignment vertical="top" wrapText="1" shrinkToFit="1" readingOrder="1"/>
    </xf>
    <xf numFmtId="4" fontId="13" fillId="0" borderId="4" xfId="0" applyNumberFormat="1" applyFont="1" applyBorder="1" applyAlignment="1">
      <alignment horizontal="right" vertical="top" wrapText="1" shrinkToFit="1" readingOrder="1"/>
    </xf>
    <xf numFmtId="49" fontId="7" fillId="2" borderId="9" xfId="0" applyNumberFormat="1" applyFont="1" applyFill="1" applyBorder="1" applyAlignment="1">
      <alignment horizontal="center" vertical="top" wrapText="1" shrinkToFit="1" readingOrder="1"/>
    </xf>
    <xf numFmtId="164" fontId="7" fillId="2" borderId="8" xfId="0" applyNumberFormat="1" applyFont="1" applyFill="1" applyBorder="1" applyAlignment="1">
      <alignment horizontal="right" vertical="top" wrapText="1" shrinkToFit="1" readingOrder="1"/>
    </xf>
    <xf numFmtId="164" fontId="8" fillId="0" borderId="2" xfId="0" applyNumberFormat="1" applyFont="1" applyBorder="1" applyAlignment="1" applyProtection="1">
      <alignment horizontal="right" vertical="top" wrapText="1" shrinkToFit="1" readingOrder="1"/>
      <protection locked="0"/>
    </xf>
    <xf numFmtId="4" fontId="8" fillId="0" borderId="2" xfId="0" applyNumberFormat="1" applyFont="1" applyBorder="1" applyAlignment="1">
      <alignment vertical="top" wrapText="1" shrinkToFit="1" readingOrder="1"/>
    </xf>
    <xf numFmtId="0" fontId="0" fillId="2" borderId="6" xfId="0" applyFill="1" applyBorder="1"/>
    <xf numFmtId="0" fontId="4" fillId="2" borderId="7" xfId="0" applyFont="1" applyFill="1" applyBorder="1"/>
    <xf numFmtId="0" fontId="4" fillId="2" borderId="8" xfId="0" applyFont="1" applyFill="1" applyBorder="1"/>
    <xf numFmtId="2" fontId="13" fillId="0" borderId="4" xfId="0" applyNumberFormat="1" applyFont="1" applyBorder="1" applyAlignment="1">
      <alignment horizontal="right" vertical="top" wrapText="1" shrinkToFit="1" readingOrder="1"/>
    </xf>
    <xf numFmtId="2" fontId="15" fillId="0" borderId="4" xfId="0" applyNumberFormat="1" applyFont="1" applyBorder="1" applyAlignment="1">
      <alignment horizontal="right" vertical="center" wrapText="1" shrinkToFit="1" readingOrder="1"/>
    </xf>
    <xf numFmtId="2" fontId="11" fillId="0" borderId="4" xfId="0" applyNumberFormat="1" applyFont="1" applyBorder="1" applyAlignment="1">
      <alignment horizontal="right" vertical="top" wrapText="1" shrinkToFit="1" readingOrder="1"/>
    </xf>
    <xf numFmtId="0" fontId="5" fillId="2" borderId="3" xfId="0" applyFont="1" applyFill="1" applyBorder="1" applyAlignment="1">
      <alignment horizontal="center" wrapText="1"/>
    </xf>
    <xf numFmtId="4" fontId="0" fillId="0" borderId="3" xfId="0" applyNumberForma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 shrinkToFit="1" readingOrder="1"/>
    </xf>
    <xf numFmtId="0" fontId="11" fillId="0" borderId="4" xfId="0" applyFont="1" applyBorder="1" applyAlignment="1">
      <alignment horizontal="right" vertical="center" wrapText="1" shrinkToFit="1" readingOrder="1"/>
    </xf>
    <xf numFmtId="0" fontId="5" fillId="2" borderId="3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top" wrapText="1" shrinkToFit="1" readingOrder="1"/>
    </xf>
    <xf numFmtId="0" fontId="6" fillId="0" borderId="2" xfId="0" applyFont="1" applyBorder="1" applyAlignment="1">
      <alignment horizontal="left" vertical="top" wrapText="1" shrinkToFit="1" readingOrder="1"/>
    </xf>
    <xf numFmtId="4" fontId="6" fillId="0" borderId="2" xfId="0" applyNumberFormat="1" applyFont="1" applyBorder="1" applyAlignment="1">
      <alignment horizontal="right" vertical="top" wrapText="1" shrinkToFit="1" readingOrder="1"/>
    </xf>
    <xf numFmtId="0" fontId="6" fillId="0" borderId="4" xfId="0" applyFont="1" applyBorder="1" applyAlignment="1">
      <alignment horizontal="left" vertical="top" wrapText="1" shrinkToFit="1" readingOrder="1"/>
    </xf>
    <xf numFmtId="49" fontId="7" fillId="2" borderId="1" xfId="0" applyNumberFormat="1" applyFont="1" applyFill="1" applyBorder="1" applyAlignment="1">
      <alignment horizontal="right" vertical="top" wrapText="1" shrinkToFit="1" readingOrder="1"/>
    </xf>
    <xf numFmtId="49" fontId="7" fillId="2" borderId="2" xfId="0" applyNumberFormat="1" applyFont="1" applyFill="1" applyBorder="1" applyAlignment="1">
      <alignment horizontal="left" vertical="top" wrapText="1" shrinkToFit="1" readingOrder="1"/>
    </xf>
    <xf numFmtId="4" fontId="6" fillId="0" borderId="4" xfId="0" applyNumberFormat="1" applyFont="1" applyBorder="1" applyAlignment="1">
      <alignment horizontal="left" vertical="top" wrapText="1" shrinkToFit="1" readingOrder="1"/>
    </xf>
    <xf numFmtId="49" fontId="6" fillId="0" borderId="4" xfId="0" applyNumberFormat="1" applyFont="1" applyBorder="1" applyAlignment="1">
      <alignment horizontal="right" vertical="top" wrapText="1" shrinkToFit="1" readingOrder="1"/>
    </xf>
    <xf numFmtId="0" fontId="6" fillId="0" borderId="5" xfId="0" applyFont="1" applyBorder="1" applyAlignment="1">
      <alignment horizontal="left" vertical="top" wrapText="1" shrinkToFit="1" readingOrder="1"/>
    </xf>
    <xf numFmtId="4" fontId="6" fillId="0" borderId="5" xfId="0" applyNumberFormat="1" applyFont="1" applyBorder="1" applyAlignment="1">
      <alignment horizontal="right" vertical="top" wrapText="1" shrinkToFit="1" readingOrder="1"/>
    </xf>
    <xf numFmtId="49" fontId="7" fillId="2" borderId="2" xfId="0" applyNumberFormat="1" applyFont="1" applyFill="1" applyBorder="1" applyAlignment="1">
      <alignment horizontal="left" vertical="center" wrapText="1" shrinkToFit="1" readingOrder="1"/>
    </xf>
    <xf numFmtId="0" fontId="6" fillId="0" borderId="1" xfId="0" applyFont="1" applyBorder="1" applyAlignment="1">
      <alignment horizontal="left" vertical="center" wrapText="1" shrinkToFit="1" readingOrder="1"/>
    </xf>
    <xf numFmtId="49" fontId="13" fillId="0" borderId="1" xfId="0" applyNumberFormat="1" applyFont="1" applyBorder="1" applyAlignment="1">
      <alignment horizontal="left" vertical="top" wrapText="1" shrinkToFit="1" readingOrder="1"/>
    </xf>
    <xf numFmtId="0" fontId="0" fillId="0" borderId="3" xfId="0" applyBorder="1" applyAlignment="1">
      <alignment horizontal="right" vertical="top"/>
    </xf>
    <xf numFmtId="0" fontId="12" fillId="0" borderId="3" xfId="0" applyFont="1" applyBorder="1" applyAlignment="1">
      <alignment horizontal="left" vertical="top"/>
    </xf>
    <xf numFmtId="0" fontId="14" fillId="2" borderId="3" xfId="0" applyFont="1" applyFill="1" applyBorder="1" applyAlignment="1">
      <alignment horizontal="right" vertical="center"/>
    </xf>
    <xf numFmtId="49" fontId="7" fillId="2" borderId="9" xfId="0" applyNumberFormat="1" applyFont="1" applyFill="1" applyBorder="1" applyAlignment="1">
      <alignment horizontal="left" vertical="top" wrapText="1" shrinkToFit="1" readingOrder="1"/>
    </xf>
    <xf numFmtId="164" fontId="6" fillId="0" borderId="2" xfId="0" applyNumberFormat="1" applyFont="1" applyBorder="1" applyAlignment="1">
      <alignment horizontal="right" vertical="top" wrapText="1" shrinkToFit="1" readingOrder="1"/>
    </xf>
    <xf numFmtId="0" fontId="1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 wrapText="1" shrinkToFit="1" readingOrder="1"/>
    </xf>
    <xf numFmtId="0" fontId="7" fillId="0" borderId="4" xfId="0" applyFont="1" applyBorder="1" applyAlignment="1">
      <alignment horizontal="center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2" fontId="6" fillId="0" borderId="5" xfId="0" applyNumberFormat="1" applyFont="1" applyBorder="1" applyAlignment="1">
      <alignment horizontal="right" vertical="top" wrapText="1" shrinkToFit="1" readingOrder="1"/>
    </xf>
    <xf numFmtId="2" fontId="6" fillId="0" borderId="2" xfId="0" applyNumberFormat="1" applyFont="1" applyBorder="1" applyAlignment="1">
      <alignment horizontal="right" vertical="top" wrapText="1" shrinkToFit="1" readingOrder="1"/>
    </xf>
    <xf numFmtId="0" fontId="6" fillId="0" borderId="4" xfId="0" applyFont="1" applyBorder="1" applyAlignment="1">
      <alignment horizontal="left" vertical="center" wrapText="1" shrinkToFit="1" readingOrder="1"/>
    </xf>
    <xf numFmtId="2" fontId="9" fillId="0" borderId="3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 shrinkToFit="1" readingOrder="1"/>
    </xf>
    <xf numFmtId="0" fontId="3" fillId="0" borderId="0" xfId="0" applyFont="1" applyBorder="1" applyAlignment="1">
      <alignment horizontal="right" vertical="top" wrapText="1" shrinkToFit="1" readingOrder="1"/>
    </xf>
    <xf numFmtId="0" fontId="6" fillId="0" borderId="1" xfId="0" applyFont="1" applyBorder="1" applyAlignment="1">
      <alignment horizontal="center" vertical="center" wrapText="1" shrinkToFit="1" readingOrder="1"/>
    </xf>
    <xf numFmtId="0" fontId="6" fillId="0" borderId="2" xfId="0" applyFont="1" applyBorder="1" applyAlignment="1">
      <alignment horizontal="center" vertical="center" wrapText="1" shrinkToFit="1" readingOrder="1"/>
    </xf>
    <xf numFmtId="49" fontId="7" fillId="0" borderId="1" xfId="0" applyNumberFormat="1" applyFont="1" applyBorder="1" applyAlignment="1">
      <alignment horizontal="left" vertical="top" wrapText="1" shrinkToFit="1" readingOrder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1"/>
  <sheetViews>
    <sheetView showGridLines="0" showZeros="0" tabSelected="1" view="pageBreakPreview" topLeftCell="A28" zoomScale="140" zoomScalePageLayoutView="140" workbookViewId="0">
      <selection activeCell="N30" sqref="N30"/>
    </sheetView>
  </sheetViews>
  <sheetFormatPr defaultRowHeight="15"/>
  <cols>
    <col min="1" max="1" width="1.42578125" customWidth="1"/>
    <col min="2" max="2" width="1.85546875" customWidth="1"/>
    <col min="3" max="3" width="2.28515625" customWidth="1"/>
    <col min="4" max="4" width="18.85546875" customWidth="1"/>
    <col min="5" max="5" width="3.28515625" customWidth="1"/>
    <col min="6" max="6" width="1.42578125" customWidth="1"/>
    <col min="7" max="7" width="10.140625" customWidth="1"/>
    <col min="8" max="8" width="15.7109375" customWidth="1"/>
    <col min="9" max="9" width="4.85546875" customWidth="1"/>
    <col min="10" max="10" width="2.28515625" customWidth="1"/>
    <col min="11" max="11" width="4.5703125" customWidth="1"/>
    <col min="12" max="12" width="6.7109375" customWidth="1"/>
    <col min="13" max="13" width="4.42578125" customWidth="1"/>
    <col min="14" max="14" width="15" customWidth="1"/>
    <col min="15" max="15" width="17.140625" customWidth="1"/>
    <col min="16" max="1022" width="8.7109375" customWidth="1"/>
    <col min="1023" max="1025" width="11.5703125" customWidth="1"/>
  </cols>
  <sheetData>
    <row r="1" spans="1:15" ht="17.850000000000001" customHeight="1">
      <c r="A1" s="1"/>
      <c r="B1" s="74" t="s">
        <v>0</v>
      </c>
      <c r="C1" s="74"/>
      <c r="D1" s="74"/>
      <c r="E1" s="74"/>
      <c r="F1" s="74"/>
      <c r="G1" s="74"/>
      <c r="I1" s="75"/>
      <c r="J1" s="75"/>
      <c r="K1" s="75"/>
      <c r="L1" s="75"/>
      <c r="M1" s="75"/>
      <c r="N1" s="75"/>
    </row>
    <row r="2" spans="1:15" ht="12" customHeight="1">
      <c r="B2" t="s">
        <v>1</v>
      </c>
    </row>
    <row r="3" spans="1:15" ht="18.75" customHeight="1">
      <c r="B3" s="2" t="s">
        <v>2</v>
      </c>
      <c r="D3" s="3"/>
    </row>
    <row r="4" spans="1:15" ht="12" customHeight="1"/>
    <row r="5" spans="1:15" ht="0.75" customHeight="1"/>
    <row r="6" spans="1:15" ht="39.75" customHeight="1">
      <c r="A6" s="76" t="s">
        <v>3</v>
      </c>
      <c r="B6" s="76"/>
      <c r="C6" s="76"/>
      <c r="D6" s="4" t="s">
        <v>4</v>
      </c>
      <c r="E6" s="77" t="s">
        <v>5</v>
      </c>
      <c r="F6" s="77"/>
      <c r="G6" s="77"/>
      <c r="H6" s="77"/>
      <c r="I6" s="77"/>
      <c r="J6" s="77"/>
      <c r="K6" s="4" t="s">
        <v>6</v>
      </c>
      <c r="L6" s="77" t="s">
        <v>7</v>
      </c>
      <c r="M6" s="77"/>
      <c r="N6" s="4" t="s">
        <v>8</v>
      </c>
      <c r="O6" s="4" t="s">
        <v>9</v>
      </c>
    </row>
    <row r="7" spans="1:15" ht="29.25" customHeight="1">
      <c r="A7" s="78" t="s">
        <v>10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5" ht="13.9" customHeight="1">
      <c r="A8" s="51" t="s">
        <v>11</v>
      </c>
      <c r="B8" s="51"/>
      <c r="C8" s="51"/>
      <c r="D8" s="5" t="s">
        <v>12</v>
      </c>
      <c r="E8" s="57" t="s">
        <v>13</v>
      </c>
      <c r="F8" s="57"/>
      <c r="G8" s="57"/>
      <c r="H8" s="57"/>
      <c r="I8" s="57"/>
      <c r="J8" s="57"/>
      <c r="K8" s="57"/>
      <c r="L8" s="57"/>
      <c r="M8" s="57"/>
      <c r="N8" s="57"/>
      <c r="O8" s="57">
        <v>0</v>
      </c>
    </row>
    <row r="9" spans="1:15" ht="33" customHeight="1">
      <c r="A9" s="47" t="s">
        <v>11</v>
      </c>
      <c r="B9" s="47"/>
      <c r="C9" s="47"/>
      <c r="D9" s="6" t="s">
        <v>14</v>
      </c>
      <c r="E9" s="48" t="s">
        <v>15</v>
      </c>
      <c r="F9" s="48"/>
      <c r="G9" s="48"/>
      <c r="H9" s="48"/>
      <c r="I9" s="48"/>
      <c r="J9" s="48"/>
      <c r="K9" s="6" t="s">
        <v>16</v>
      </c>
      <c r="L9" s="71">
        <v>139.32</v>
      </c>
      <c r="M9" s="71"/>
      <c r="N9" s="7"/>
      <c r="O9" s="8">
        <f t="shared" ref="O9:O35" si="0">ROUND(L9*N9,2)</f>
        <v>0</v>
      </c>
    </row>
    <row r="10" spans="1:15" ht="54" customHeight="1">
      <c r="A10" s="47" t="s">
        <v>17</v>
      </c>
      <c r="B10" s="47"/>
      <c r="C10" s="47"/>
      <c r="D10" s="6" t="s">
        <v>18</v>
      </c>
      <c r="E10" s="48" t="s">
        <v>19</v>
      </c>
      <c r="F10" s="48"/>
      <c r="G10" s="48"/>
      <c r="H10" s="48"/>
      <c r="I10" s="48"/>
      <c r="J10" s="48"/>
      <c r="K10" s="6" t="s">
        <v>20</v>
      </c>
      <c r="L10" s="71">
        <v>212</v>
      </c>
      <c r="M10" s="71"/>
      <c r="N10" s="7"/>
      <c r="O10" s="8">
        <f t="shared" si="0"/>
        <v>0</v>
      </c>
    </row>
    <row r="11" spans="1:15" ht="43.5" customHeight="1">
      <c r="A11" s="47" t="s">
        <v>21</v>
      </c>
      <c r="B11" s="47"/>
      <c r="C11" s="47"/>
      <c r="D11" s="6" t="s">
        <v>22</v>
      </c>
      <c r="E11" s="48" t="s">
        <v>23</v>
      </c>
      <c r="F11" s="48"/>
      <c r="G11" s="48"/>
      <c r="H11" s="48"/>
      <c r="I11" s="48"/>
      <c r="J11" s="48"/>
      <c r="K11" s="6" t="s">
        <v>24</v>
      </c>
      <c r="L11" s="71">
        <v>95</v>
      </c>
      <c r="M11" s="71"/>
      <c r="N11" s="7">
        <v>0</v>
      </c>
      <c r="O11" s="8">
        <f t="shared" si="0"/>
        <v>0</v>
      </c>
    </row>
    <row r="12" spans="1:15" ht="33" customHeight="1">
      <c r="A12" s="47" t="s">
        <v>25</v>
      </c>
      <c r="B12" s="47"/>
      <c r="C12" s="47"/>
      <c r="D12" s="6" t="s">
        <v>26</v>
      </c>
      <c r="E12" s="48" t="s">
        <v>27</v>
      </c>
      <c r="F12" s="48"/>
      <c r="G12" s="48"/>
      <c r="H12" s="48"/>
      <c r="I12" s="48"/>
      <c r="J12" s="48"/>
      <c r="K12" s="6" t="s">
        <v>24</v>
      </c>
      <c r="L12" s="71">
        <v>80</v>
      </c>
      <c r="M12" s="71"/>
      <c r="N12" s="7">
        <v>0</v>
      </c>
      <c r="O12" s="8">
        <f t="shared" si="0"/>
        <v>0</v>
      </c>
    </row>
    <row r="13" spans="1:15" ht="34.9" customHeight="1">
      <c r="A13" s="47" t="s">
        <v>265</v>
      </c>
      <c r="B13" s="47"/>
      <c r="C13" s="47"/>
      <c r="D13" s="6" t="s">
        <v>28</v>
      </c>
      <c r="E13" s="48" t="s">
        <v>264</v>
      </c>
      <c r="F13" s="48"/>
      <c r="G13" s="48"/>
      <c r="H13" s="48"/>
      <c r="I13" s="48"/>
      <c r="J13" s="48"/>
      <c r="K13" s="6" t="s">
        <v>20</v>
      </c>
      <c r="L13" s="71">
        <v>592.33000000000004</v>
      </c>
      <c r="M13" s="71"/>
      <c r="N13" s="7"/>
      <c r="O13" s="8">
        <f t="shared" si="0"/>
        <v>0</v>
      </c>
    </row>
    <row r="14" spans="1:15" ht="43.5" customHeight="1">
      <c r="A14" s="47" t="s">
        <v>266</v>
      </c>
      <c r="B14" s="47"/>
      <c r="C14" s="47"/>
      <c r="D14" s="6" t="s">
        <v>29</v>
      </c>
      <c r="E14" s="48" t="s">
        <v>30</v>
      </c>
      <c r="F14" s="48"/>
      <c r="G14" s="48"/>
      <c r="H14" s="48"/>
      <c r="I14" s="48"/>
      <c r="J14" s="48"/>
      <c r="K14" s="6" t="s">
        <v>24</v>
      </c>
      <c r="L14" s="71">
        <v>200</v>
      </c>
      <c r="M14" s="71"/>
      <c r="N14" s="7"/>
      <c r="O14" s="8">
        <f t="shared" si="0"/>
        <v>0</v>
      </c>
    </row>
    <row r="15" spans="1:15" ht="43.5" customHeight="1">
      <c r="A15" s="47" t="s">
        <v>31</v>
      </c>
      <c r="B15" s="47"/>
      <c r="C15" s="47"/>
      <c r="D15" s="6" t="s">
        <v>32</v>
      </c>
      <c r="E15" s="48" t="s">
        <v>33</v>
      </c>
      <c r="F15" s="48"/>
      <c r="G15" s="48"/>
      <c r="H15" s="48"/>
      <c r="I15" s="48"/>
      <c r="J15" s="48"/>
      <c r="K15" s="6" t="s">
        <v>24</v>
      </c>
      <c r="L15" s="71">
        <v>12.41</v>
      </c>
      <c r="M15" s="71"/>
      <c r="N15" s="7">
        <v>0</v>
      </c>
      <c r="O15" s="8">
        <f t="shared" si="0"/>
        <v>0</v>
      </c>
    </row>
    <row r="16" spans="1:15" ht="43.5" customHeight="1">
      <c r="A16" s="47" t="s">
        <v>34</v>
      </c>
      <c r="B16" s="47"/>
      <c r="C16" s="47"/>
      <c r="D16" s="6" t="s">
        <v>35</v>
      </c>
      <c r="E16" s="48" t="s">
        <v>36</v>
      </c>
      <c r="F16" s="48"/>
      <c r="G16" s="48"/>
      <c r="H16" s="48"/>
      <c r="I16" s="48"/>
      <c r="J16" s="48"/>
      <c r="K16" s="6" t="s">
        <v>16</v>
      </c>
      <c r="L16" s="71">
        <v>31.88</v>
      </c>
      <c r="M16" s="71"/>
      <c r="N16" s="7">
        <v>0</v>
      </c>
      <c r="O16" s="8">
        <f t="shared" si="0"/>
        <v>0</v>
      </c>
    </row>
    <row r="17" spans="1:15" ht="32.1" customHeight="1">
      <c r="A17" s="47" t="s">
        <v>37</v>
      </c>
      <c r="B17" s="47"/>
      <c r="C17" s="47"/>
      <c r="D17" s="6" t="s">
        <v>38</v>
      </c>
      <c r="E17" s="48" t="s">
        <v>39</v>
      </c>
      <c r="F17" s="48"/>
      <c r="G17" s="48"/>
      <c r="H17" s="48"/>
      <c r="I17" s="48"/>
      <c r="J17" s="48"/>
      <c r="K17" s="6" t="s">
        <v>20</v>
      </c>
      <c r="L17" s="71">
        <v>39.14</v>
      </c>
      <c r="M17" s="71"/>
      <c r="N17" s="7">
        <v>0</v>
      </c>
      <c r="O17" s="8">
        <f t="shared" si="0"/>
        <v>0</v>
      </c>
    </row>
    <row r="18" spans="1:15" ht="29.45" customHeight="1">
      <c r="A18" s="47" t="s">
        <v>40</v>
      </c>
      <c r="B18" s="47"/>
      <c r="C18" s="47"/>
      <c r="D18" s="6" t="s">
        <v>41</v>
      </c>
      <c r="E18" s="48" t="s">
        <v>42</v>
      </c>
      <c r="F18" s="48"/>
      <c r="G18" s="48"/>
      <c r="H18" s="48"/>
      <c r="I18" s="48"/>
      <c r="J18" s="48"/>
      <c r="K18" s="6" t="s">
        <v>20</v>
      </c>
      <c r="L18" s="71">
        <v>17.11</v>
      </c>
      <c r="M18" s="71"/>
      <c r="N18" s="7">
        <v>0</v>
      </c>
      <c r="O18" s="8">
        <f t="shared" si="0"/>
        <v>0</v>
      </c>
    </row>
    <row r="19" spans="1:15" ht="43.5" customHeight="1">
      <c r="A19" s="47" t="s">
        <v>43</v>
      </c>
      <c r="B19" s="47"/>
      <c r="C19" s="47"/>
      <c r="D19" s="6" t="s">
        <v>44</v>
      </c>
      <c r="E19" s="48" t="s">
        <v>45</v>
      </c>
      <c r="F19" s="48"/>
      <c r="G19" s="48"/>
      <c r="H19" s="48"/>
      <c r="I19" s="48"/>
      <c r="J19" s="48"/>
      <c r="K19" s="6" t="s">
        <v>20</v>
      </c>
      <c r="L19" s="71">
        <v>68.959999999999994</v>
      </c>
      <c r="M19" s="71"/>
      <c r="N19" s="7">
        <v>0</v>
      </c>
      <c r="O19" s="8">
        <f t="shared" si="0"/>
        <v>0</v>
      </c>
    </row>
    <row r="20" spans="1:15" ht="40.15" customHeight="1">
      <c r="A20" s="47" t="s">
        <v>46</v>
      </c>
      <c r="B20" s="47"/>
      <c r="C20" s="47"/>
      <c r="D20" s="6" t="s">
        <v>47</v>
      </c>
      <c r="E20" s="48" t="s">
        <v>48</v>
      </c>
      <c r="F20" s="48"/>
      <c r="G20" s="48"/>
      <c r="H20" s="48"/>
      <c r="I20" s="48"/>
      <c r="J20" s="48"/>
      <c r="K20" s="6" t="s">
        <v>20</v>
      </c>
      <c r="L20" s="71">
        <v>1147.19</v>
      </c>
      <c r="M20" s="71"/>
      <c r="N20" s="7"/>
      <c r="O20" s="8">
        <f t="shared" si="0"/>
        <v>0</v>
      </c>
    </row>
    <row r="21" spans="1:15" ht="33.200000000000003" customHeight="1">
      <c r="A21" s="47" t="s">
        <v>49</v>
      </c>
      <c r="B21" s="47"/>
      <c r="C21" s="47"/>
      <c r="D21" s="6" t="s">
        <v>50</v>
      </c>
      <c r="E21" s="48" t="s">
        <v>51</v>
      </c>
      <c r="F21" s="48"/>
      <c r="G21" s="48"/>
      <c r="H21" s="48"/>
      <c r="I21" s="48"/>
      <c r="J21" s="48"/>
      <c r="K21" s="6" t="s">
        <v>20</v>
      </c>
      <c r="L21" s="73">
        <v>60.9</v>
      </c>
      <c r="M21" s="73"/>
      <c r="N21" s="7"/>
      <c r="O21" s="8">
        <f t="shared" si="0"/>
        <v>0</v>
      </c>
    </row>
    <row r="22" spans="1:15" ht="36" customHeight="1">
      <c r="A22" s="47" t="s">
        <v>52</v>
      </c>
      <c r="B22" s="47"/>
      <c r="C22" s="47"/>
      <c r="D22" s="6" t="s">
        <v>53</v>
      </c>
      <c r="E22" s="48" t="s">
        <v>54</v>
      </c>
      <c r="F22" s="48"/>
      <c r="G22" s="48"/>
      <c r="H22" s="48"/>
      <c r="I22" s="48"/>
      <c r="J22" s="48"/>
      <c r="K22" s="6" t="s">
        <v>20</v>
      </c>
      <c r="L22" s="71">
        <v>19</v>
      </c>
      <c r="M22" s="71"/>
      <c r="N22" s="7"/>
      <c r="O22" s="8">
        <f t="shared" si="0"/>
        <v>0</v>
      </c>
    </row>
    <row r="23" spans="1:15" ht="55.5" customHeight="1">
      <c r="A23" s="47" t="s">
        <v>55</v>
      </c>
      <c r="B23" s="47"/>
      <c r="C23" s="47"/>
      <c r="D23" s="6" t="s">
        <v>56</v>
      </c>
      <c r="E23" s="48" t="s">
        <v>57</v>
      </c>
      <c r="F23" s="48"/>
      <c r="G23" s="48"/>
      <c r="H23" s="48"/>
      <c r="I23" s="48"/>
      <c r="J23" s="48"/>
      <c r="K23" s="6" t="s">
        <v>20</v>
      </c>
      <c r="L23" s="71">
        <v>700</v>
      </c>
      <c r="M23" s="71"/>
      <c r="N23" s="7"/>
      <c r="O23" s="8">
        <f t="shared" si="0"/>
        <v>0</v>
      </c>
    </row>
    <row r="24" spans="1:15" ht="51" customHeight="1">
      <c r="A24" s="47" t="s">
        <v>58</v>
      </c>
      <c r="B24" s="47"/>
      <c r="C24" s="47"/>
      <c r="D24" s="6" t="s">
        <v>59</v>
      </c>
      <c r="E24" s="48" t="s">
        <v>60</v>
      </c>
      <c r="F24" s="48"/>
      <c r="G24" s="48"/>
      <c r="H24" s="48"/>
      <c r="I24" s="48"/>
      <c r="J24" s="48"/>
      <c r="K24" s="6" t="s">
        <v>20</v>
      </c>
      <c r="L24" s="71">
        <v>610</v>
      </c>
      <c r="M24" s="71"/>
      <c r="N24" s="7"/>
      <c r="O24" s="8">
        <f t="shared" si="0"/>
        <v>0</v>
      </c>
    </row>
    <row r="25" spans="1:15" ht="53.25" customHeight="1">
      <c r="A25" s="47" t="s">
        <v>61</v>
      </c>
      <c r="B25" s="47"/>
      <c r="C25" s="47"/>
      <c r="D25" s="6" t="s">
        <v>62</v>
      </c>
      <c r="E25" s="48" t="s">
        <v>63</v>
      </c>
      <c r="F25" s="48"/>
      <c r="G25" s="48"/>
      <c r="H25" s="48"/>
      <c r="I25" s="48"/>
      <c r="J25" s="48"/>
      <c r="K25" s="6" t="s">
        <v>20</v>
      </c>
      <c r="L25" s="71">
        <v>80</v>
      </c>
      <c r="M25" s="71"/>
      <c r="N25" s="7"/>
      <c r="O25" s="8">
        <f t="shared" si="0"/>
        <v>0</v>
      </c>
    </row>
    <row r="26" spans="1:15" ht="63" customHeight="1">
      <c r="A26" s="47" t="s">
        <v>64</v>
      </c>
      <c r="B26" s="47"/>
      <c r="C26" s="47"/>
      <c r="D26" s="6" t="s">
        <v>65</v>
      </c>
      <c r="E26" s="48" t="s">
        <v>66</v>
      </c>
      <c r="F26" s="48"/>
      <c r="G26" s="48"/>
      <c r="H26" s="48"/>
      <c r="I26" s="48"/>
      <c r="J26" s="48"/>
      <c r="K26" s="6" t="s">
        <v>67</v>
      </c>
      <c r="L26" s="71">
        <v>14</v>
      </c>
      <c r="M26" s="71"/>
      <c r="N26" s="7"/>
      <c r="O26" s="8">
        <f t="shared" si="0"/>
        <v>0</v>
      </c>
    </row>
    <row r="27" spans="1:15" ht="43.5" customHeight="1">
      <c r="A27" s="47" t="s">
        <v>68</v>
      </c>
      <c r="B27" s="47"/>
      <c r="C27" s="47"/>
      <c r="D27" s="6" t="s">
        <v>69</v>
      </c>
      <c r="E27" s="48" t="s">
        <v>70</v>
      </c>
      <c r="F27" s="48"/>
      <c r="G27" s="48"/>
      <c r="H27" s="48"/>
      <c r="I27" s="48"/>
      <c r="J27" s="48"/>
      <c r="K27" s="6" t="s">
        <v>20</v>
      </c>
      <c r="L27" s="71">
        <v>2751.2</v>
      </c>
      <c r="M27" s="71"/>
      <c r="N27" s="7"/>
      <c r="O27" s="8">
        <f t="shared" si="0"/>
        <v>0</v>
      </c>
    </row>
    <row r="28" spans="1:15" ht="43.5" customHeight="1">
      <c r="A28" s="54" t="s">
        <v>71</v>
      </c>
      <c r="B28" s="54"/>
      <c r="C28" s="54"/>
      <c r="D28" s="9" t="s">
        <v>72</v>
      </c>
      <c r="E28" s="55" t="s">
        <v>73</v>
      </c>
      <c r="F28" s="55"/>
      <c r="G28" s="55"/>
      <c r="H28" s="55"/>
      <c r="I28" s="55"/>
      <c r="J28" s="55"/>
      <c r="K28" s="9" t="s">
        <v>20</v>
      </c>
      <c r="L28" s="70">
        <v>203.4</v>
      </c>
      <c r="M28" s="70"/>
      <c r="N28" s="10"/>
      <c r="O28" s="8">
        <f t="shared" si="0"/>
        <v>0</v>
      </c>
    </row>
    <row r="29" spans="1:15" ht="43.5" customHeight="1">
      <c r="A29" s="47" t="s">
        <v>74</v>
      </c>
      <c r="B29" s="47"/>
      <c r="C29" s="47"/>
      <c r="D29" s="6" t="s">
        <v>75</v>
      </c>
      <c r="E29" s="48" t="s">
        <v>76</v>
      </c>
      <c r="F29" s="48"/>
      <c r="G29" s="48"/>
      <c r="H29" s="48"/>
      <c r="I29" s="48"/>
      <c r="J29" s="48"/>
      <c r="K29" s="6" t="s">
        <v>20</v>
      </c>
      <c r="L29" s="71">
        <v>250.1</v>
      </c>
      <c r="M29" s="71"/>
      <c r="N29" s="7"/>
      <c r="O29" s="8">
        <f t="shared" si="0"/>
        <v>0</v>
      </c>
    </row>
    <row r="30" spans="1:15" ht="43.5" customHeight="1">
      <c r="A30" s="47" t="s">
        <v>77</v>
      </c>
      <c r="B30" s="47"/>
      <c r="C30" s="47"/>
      <c r="D30" s="6" t="s">
        <v>78</v>
      </c>
      <c r="E30" s="48" t="s">
        <v>79</v>
      </c>
      <c r="F30" s="48"/>
      <c r="G30" s="48"/>
      <c r="H30" s="48"/>
      <c r="I30" s="48"/>
      <c r="J30" s="48"/>
      <c r="K30" s="6" t="s">
        <v>20</v>
      </c>
      <c r="L30" s="71">
        <v>258.45</v>
      </c>
      <c r="M30" s="71"/>
      <c r="N30" s="10"/>
      <c r="O30" s="8">
        <f t="shared" si="0"/>
        <v>0</v>
      </c>
    </row>
    <row r="31" spans="1:15" ht="46.15" customHeight="1">
      <c r="A31" s="47" t="s">
        <v>80</v>
      </c>
      <c r="B31" s="47"/>
      <c r="C31" s="47"/>
      <c r="D31" s="6" t="s">
        <v>81</v>
      </c>
      <c r="E31" s="48" t="s">
        <v>82</v>
      </c>
      <c r="F31" s="48"/>
      <c r="G31" s="48"/>
      <c r="H31" s="48"/>
      <c r="I31" s="48"/>
      <c r="J31" s="48"/>
      <c r="K31" s="6" t="s">
        <v>67</v>
      </c>
      <c r="L31" s="71">
        <v>1</v>
      </c>
      <c r="M31" s="71"/>
      <c r="N31" s="11"/>
      <c r="O31" s="8">
        <f t="shared" si="0"/>
        <v>0</v>
      </c>
    </row>
    <row r="32" spans="1:15" ht="74.45" customHeight="1">
      <c r="A32" s="47" t="s">
        <v>83</v>
      </c>
      <c r="B32" s="47"/>
      <c r="C32" s="47"/>
      <c r="D32" s="6" t="s">
        <v>84</v>
      </c>
      <c r="E32" s="48" t="s">
        <v>85</v>
      </c>
      <c r="F32" s="48"/>
      <c r="G32" s="48"/>
      <c r="H32" s="48"/>
      <c r="I32" s="48"/>
      <c r="J32" s="48"/>
      <c r="K32" s="6" t="s">
        <v>67</v>
      </c>
      <c r="L32" s="71">
        <v>1</v>
      </c>
      <c r="M32" s="71"/>
      <c r="N32" s="7"/>
      <c r="O32" s="8">
        <f t="shared" si="0"/>
        <v>0</v>
      </c>
    </row>
    <row r="33" spans="1:15" ht="58.5" customHeight="1">
      <c r="A33" s="47" t="s">
        <v>86</v>
      </c>
      <c r="B33" s="47"/>
      <c r="C33" s="47"/>
      <c r="D33" s="6" t="s">
        <v>87</v>
      </c>
      <c r="E33" s="48" t="s">
        <v>88</v>
      </c>
      <c r="F33" s="48"/>
      <c r="G33" s="48"/>
      <c r="H33" s="48"/>
      <c r="I33" s="48"/>
      <c r="J33" s="48"/>
      <c r="K33" s="6" t="s">
        <v>20</v>
      </c>
      <c r="L33" s="71">
        <v>894.3</v>
      </c>
      <c r="M33" s="71"/>
      <c r="N33" s="7"/>
      <c r="O33" s="8">
        <f t="shared" si="0"/>
        <v>0</v>
      </c>
    </row>
    <row r="34" spans="1:15" ht="30.6" customHeight="1">
      <c r="A34" s="47" t="s">
        <v>89</v>
      </c>
      <c r="B34" s="47"/>
      <c r="C34" s="47"/>
      <c r="D34" s="6" t="s">
        <v>90</v>
      </c>
      <c r="E34" s="48" t="s">
        <v>91</v>
      </c>
      <c r="F34" s="48"/>
      <c r="G34" s="48"/>
      <c r="H34" s="48"/>
      <c r="I34" s="48"/>
      <c r="J34" s="48"/>
      <c r="K34" s="6" t="s">
        <v>20</v>
      </c>
      <c r="L34" s="71">
        <v>757.7</v>
      </c>
      <c r="M34" s="71"/>
      <c r="N34" s="7"/>
      <c r="O34" s="8">
        <f t="shared" si="0"/>
        <v>0</v>
      </c>
    </row>
    <row r="35" spans="1:15" ht="43.5" customHeight="1">
      <c r="A35" s="47" t="s">
        <v>92</v>
      </c>
      <c r="B35" s="47"/>
      <c r="C35" s="47"/>
      <c r="D35" s="6" t="s">
        <v>93</v>
      </c>
      <c r="E35" s="48" t="s">
        <v>94</v>
      </c>
      <c r="F35" s="48"/>
      <c r="G35" s="48"/>
      <c r="H35" s="48"/>
      <c r="I35" s="48"/>
      <c r="J35" s="48"/>
      <c r="K35" s="6" t="s">
        <v>16</v>
      </c>
      <c r="L35" s="71">
        <v>381.12</v>
      </c>
      <c r="M35" s="71"/>
      <c r="N35" s="7"/>
      <c r="O35" s="8">
        <f t="shared" si="0"/>
        <v>0</v>
      </c>
    </row>
    <row r="36" spans="1:15" ht="27.95" customHeight="1">
      <c r="A36" s="72" t="s">
        <v>95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12">
        <f>SUM(O9:O35)</f>
        <v>0</v>
      </c>
    </row>
    <row r="37" spans="1:15" ht="25.5" customHeight="1">
      <c r="A37" s="51" t="s">
        <v>17</v>
      </c>
      <c r="B37" s="51"/>
      <c r="C37" s="51"/>
      <c r="D37" s="5" t="s">
        <v>96</v>
      </c>
      <c r="E37" s="52" t="s">
        <v>97</v>
      </c>
      <c r="F37" s="52"/>
      <c r="G37" s="52"/>
      <c r="H37" s="52"/>
      <c r="I37" s="52"/>
      <c r="J37" s="52"/>
      <c r="K37" s="52"/>
      <c r="L37" s="52"/>
      <c r="M37" s="52"/>
      <c r="N37" s="52"/>
      <c r="O37" s="13">
        <v>0</v>
      </c>
    </row>
    <row r="38" spans="1:15" ht="40.700000000000003" customHeight="1">
      <c r="A38" s="47" t="s">
        <v>98</v>
      </c>
      <c r="B38" s="47"/>
      <c r="C38" s="47"/>
      <c r="D38" s="6" t="s">
        <v>99</v>
      </c>
      <c r="E38" s="48" t="s">
        <v>100</v>
      </c>
      <c r="F38" s="48"/>
      <c r="G38" s="48"/>
      <c r="H38" s="48"/>
      <c r="I38" s="48"/>
      <c r="J38" s="48"/>
      <c r="K38" s="6" t="s">
        <v>101</v>
      </c>
      <c r="L38" s="71">
        <v>76</v>
      </c>
      <c r="M38" s="71"/>
      <c r="N38" s="7"/>
      <c r="O38" s="8">
        <f t="shared" ref="O38:O46" si="1">ROUND(L38*N38,2)</f>
        <v>0</v>
      </c>
    </row>
    <row r="39" spans="1:15" ht="36.950000000000003" customHeight="1">
      <c r="A39" s="47" t="s">
        <v>102</v>
      </c>
      <c r="B39" s="47"/>
      <c r="C39" s="47"/>
      <c r="D39" s="6" t="s">
        <v>103</v>
      </c>
      <c r="E39" s="48" t="s">
        <v>104</v>
      </c>
      <c r="F39" s="48"/>
      <c r="G39" s="48"/>
      <c r="H39" s="48"/>
      <c r="I39" s="48"/>
      <c r="J39" s="48"/>
      <c r="K39" s="6" t="s">
        <v>67</v>
      </c>
      <c r="L39" s="71">
        <v>1</v>
      </c>
      <c r="M39" s="71"/>
      <c r="N39" s="7"/>
      <c r="O39" s="8">
        <f t="shared" si="1"/>
        <v>0</v>
      </c>
    </row>
    <row r="40" spans="1:15" ht="34.35" customHeight="1">
      <c r="A40" s="47" t="s">
        <v>105</v>
      </c>
      <c r="B40" s="47"/>
      <c r="C40" s="47"/>
      <c r="D40" s="6" t="s">
        <v>106</v>
      </c>
      <c r="E40" s="48" t="s">
        <v>107</v>
      </c>
      <c r="F40" s="48"/>
      <c r="G40" s="48"/>
      <c r="H40" s="48"/>
      <c r="I40" s="48"/>
      <c r="J40" s="48"/>
      <c r="K40" s="6" t="s">
        <v>20</v>
      </c>
      <c r="L40" s="71">
        <v>613.76</v>
      </c>
      <c r="M40" s="71"/>
      <c r="N40" s="7"/>
      <c r="O40" s="8">
        <f t="shared" si="1"/>
        <v>0</v>
      </c>
    </row>
    <row r="41" spans="1:15" ht="53.65" customHeight="1">
      <c r="A41" s="47" t="s">
        <v>108</v>
      </c>
      <c r="B41" s="47"/>
      <c r="C41" s="47"/>
      <c r="D41" s="6" t="s">
        <v>109</v>
      </c>
      <c r="E41" s="48" t="s">
        <v>110</v>
      </c>
      <c r="F41" s="48"/>
      <c r="G41" s="48"/>
      <c r="H41" s="48"/>
      <c r="I41" s="48"/>
      <c r="J41" s="48"/>
      <c r="K41" s="6" t="s">
        <v>67</v>
      </c>
      <c r="L41" s="71">
        <v>1</v>
      </c>
      <c r="M41" s="71"/>
      <c r="N41" s="7"/>
      <c r="O41" s="8">
        <f t="shared" si="1"/>
        <v>0</v>
      </c>
    </row>
    <row r="42" spans="1:15" ht="31.15" customHeight="1">
      <c r="A42" s="47" t="s">
        <v>111</v>
      </c>
      <c r="B42" s="47"/>
      <c r="C42" s="47"/>
      <c r="D42" s="6" t="s">
        <v>112</v>
      </c>
      <c r="E42" s="48" t="s">
        <v>113</v>
      </c>
      <c r="F42" s="48"/>
      <c r="G42" s="48"/>
      <c r="H42" s="48"/>
      <c r="I42" s="48"/>
      <c r="J42" s="48"/>
      <c r="K42" s="6" t="s">
        <v>24</v>
      </c>
      <c r="L42" s="71">
        <v>597</v>
      </c>
      <c r="M42" s="71"/>
      <c r="N42" s="7"/>
      <c r="O42" s="8">
        <f t="shared" si="1"/>
        <v>0</v>
      </c>
    </row>
    <row r="43" spans="1:15" ht="44.45" customHeight="1">
      <c r="A43" s="47" t="s">
        <v>114</v>
      </c>
      <c r="B43" s="47"/>
      <c r="C43" s="47"/>
      <c r="D43" s="6" t="s">
        <v>115</v>
      </c>
      <c r="E43" s="48" t="s">
        <v>116</v>
      </c>
      <c r="F43" s="48"/>
      <c r="G43" s="48"/>
      <c r="H43" s="48"/>
      <c r="I43" s="48"/>
      <c r="J43" s="48"/>
      <c r="K43" s="6" t="s">
        <v>67</v>
      </c>
      <c r="L43" s="71">
        <v>6</v>
      </c>
      <c r="M43" s="71"/>
      <c r="N43" s="7"/>
      <c r="O43" s="8">
        <f t="shared" si="1"/>
        <v>0</v>
      </c>
    </row>
    <row r="44" spans="1:15" ht="87.75" customHeight="1">
      <c r="A44" s="54" t="s">
        <v>117</v>
      </c>
      <c r="B44" s="54"/>
      <c r="C44" s="54"/>
      <c r="D44" s="9" t="s">
        <v>118</v>
      </c>
      <c r="E44" s="55" t="s">
        <v>119</v>
      </c>
      <c r="F44" s="55"/>
      <c r="G44" s="55"/>
      <c r="H44" s="55"/>
      <c r="I44" s="55"/>
      <c r="J44" s="55"/>
      <c r="K44" s="9" t="s">
        <v>120</v>
      </c>
      <c r="L44" s="70">
        <v>2</v>
      </c>
      <c r="M44" s="70"/>
      <c r="N44" s="7"/>
      <c r="O44" s="8">
        <f t="shared" si="1"/>
        <v>0</v>
      </c>
    </row>
    <row r="45" spans="1:15" ht="42.95" customHeight="1">
      <c r="A45" s="47" t="s">
        <v>121</v>
      </c>
      <c r="B45" s="47"/>
      <c r="C45" s="47"/>
      <c r="D45" s="9" t="s">
        <v>122</v>
      </c>
      <c r="E45" s="55" t="s">
        <v>123</v>
      </c>
      <c r="F45" s="55"/>
      <c r="G45" s="55"/>
      <c r="H45" s="55"/>
      <c r="I45" s="55"/>
      <c r="J45" s="55"/>
      <c r="K45" s="9" t="s">
        <v>24</v>
      </c>
      <c r="L45" s="70">
        <v>73</v>
      </c>
      <c r="M45" s="70"/>
      <c r="N45" s="10"/>
      <c r="O45" s="14">
        <f t="shared" si="1"/>
        <v>0</v>
      </c>
    </row>
    <row r="46" spans="1:15" ht="50.85" customHeight="1">
      <c r="A46" s="47" t="s">
        <v>124</v>
      </c>
      <c r="B46" s="47"/>
      <c r="C46" s="47"/>
      <c r="D46" s="6" t="s">
        <v>125</v>
      </c>
      <c r="E46" s="48" t="s">
        <v>126</v>
      </c>
      <c r="F46" s="48"/>
      <c r="G46" s="48"/>
      <c r="H46" s="48"/>
      <c r="I46" s="48"/>
      <c r="J46" s="48"/>
      <c r="K46" s="6" t="s">
        <v>24</v>
      </c>
      <c r="L46" s="71">
        <v>115.1</v>
      </c>
      <c r="M46" s="71"/>
      <c r="N46" s="7"/>
      <c r="O46" s="8">
        <f t="shared" si="1"/>
        <v>0</v>
      </c>
    </row>
    <row r="47" spans="1:15" ht="34.700000000000003" customHeight="1">
      <c r="A47" s="50" t="s">
        <v>127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15">
        <f>SUM(O38:O46)</f>
        <v>0</v>
      </c>
    </row>
    <row r="48" spans="1:15" ht="13.9" customHeight="1">
      <c r="A48" s="51" t="s">
        <v>21</v>
      </c>
      <c r="B48" s="51"/>
      <c r="C48" s="51"/>
      <c r="D48" s="5" t="s">
        <v>128</v>
      </c>
      <c r="E48" s="52" t="s">
        <v>129</v>
      </c>
      <c r="F48" s="52"/>
      <c r="G48" s="52"/>
      <c r="H48" s="52"/>
      <c r="I48" s="52"/>
      <c r="J48" s="52"/>
      <c r="K48" s="52"/>
      <c r="L48" s="52"/>
      <c r="M48" s="52"/>
      <c r="N48" s="52"/>
      <c r="O48" s="16">
        <v>0</v>
      </c>
    </row>
    <row r="49" spans="1:15" ht="42.75" customHeight="1">
      <c r="A49" s="47" t="s">
        <v>130</v>
      </c>
      <c r="B49" s="47"/>
      <c r="C49" s="47"/>
      <c r="D49" s="6" t="s">
        <v>131</v>
      </c>
      <c r="E49" s="48" t="s">
        <v>132</v>
      </c>
      <c r="F49" s="48"/>
      <c r="G49" s="48"/>
      <c r="H49" s="48"/>
      <c r="I49" s="48"/>
      <c r="J49" s="48"/>
      <c r="K49" s="6" t="s">
        <v>133</v>
      </c>
      <c r="L49" s="49">
        <v>8</v>
      </c>
      <c r="M49" s="49"/>
      <c r="N49" s="7"/>
      <c r="O49" s="8">
        <f t="shared" ref="O49:O56" si="2">ROUND(L49*N49,2)</f>
        <v>0</v>
      </c>
    </row>
    <row r="50" spans="1:15" ht="42.75" customHeight="1">
      <c r="A50" s="47" t="s">
        <v>134</v>
      </c>
      <c r="B50" s="47"/>
      <c r="C50" s="47"/>
      <c r="D50" s="6" t="s">
        <v>135</v>
      </c>
      <c r="E50" s="48" t="s">
        <v>136</v>
      </c>
      <c r="F50" s="48"/>
      <c r="G50" s="48"/>
      <c r="H50" s="48"/>
      <c r="I50" s="48"/>
      <c r="J50" s="48"/>
      <c r="K50" s="6" t="s">
        <v>133</v>
      </c>
      <c r="L50" s="49">
        <v>167</v>
      </c>
      <c r="M50" s="49"/>
      <c r="N50" s="17"/>
      <c r="O50" s="8">
        <f t="shared" si="2"/>
        <v>0</v>
      </c>
    </row>
    <row r="51" spans="1:15" ht="42" customHeight="1">
      <c r="A51" s="47" t="s">
        <v>137</v>
      </c>
      <c r="B51" s="47"/>
      <c r="C51" s="47"/>
      <c r="D51" s="6" t="s">
        <v>138</v>
      </c>
      <c r="E51" s="48" t="s">
        <v>139</v>
      </c>
      <c r="F51" s="48"/>
      <c r="G51" s="48"/>
      <c r="H51" s="48"/>
      <c r="I51" s="48"/>
      <c r="J51" s="48"/>
      <c r="K51" s="6" t="s">
        <v>140</v>
      </c>
      <c r="L51" s="49">
        <v>313</v>
      </c>
      <c r="M51" s="49"/>
      <c r="N51" s="17"/>
      <c r="O51" s="8">
        <f t="shared" si="2"/>
        <v>0</v>
      </c>
    </row>
    <row r="52" spans="1:15" ht="42.75" customHeight="1">
      <c r="A52" s="47" t="s">
        <v>141</v>
      </c>
      <c r="B52" s="47"/>
      <c r="C52" s="47"/>
      <c r="D52" s="6" t="s">
        <v>142</v>
      </c>
      <c r="E52" s="48" t="s">
        <v>143</v>
      </c>
      <c r="F52" s="48"/>
      <c r="G52" s="48"/>
      <c r="H52" s="48"/>
      <c r="I52" s="48"/>
      <c r="J52" s="48"/>
      <c r="K52" s="6" t="s">
        <v>24</v>
      </c>
      <c r="L52" s="49">
        <v>375</v>
      </c>
      <c r="M52" s="49"/>
      <c r="N52" s="17"/>
      <c r="O52" s="8">
        <f t="shared" si="2"/>
        <v>0</v>
      </c>
    </row>
    <row r="53" spans="1:15" ht="42.75" customHeight="1">
      <c r="A53" s="47" t="s">
        <v>144</v>
      </c>
      <c r="B53" s="47"/>
      <c r="C53" s="47"/>
      <c r="D53" s="6" t="s">
        <v>145</v>
      </c>
      <c r="E53" s="48" t="s">
        <v>146</v>
      </c>
      <c r="F53" s="48"/>
      <c r="G53" s="48"/>
      <c r="H53" s="48"/>
      <c r="I53" s="48"/>
      <c r="J53" s="48"/>
      <c r="K53" s="6" t="s">
        <v>120</v>
      </c>
      <c r="L53" s="49">
        <v>1</v>
      </c>
      <c r="M53" s="49"/>
      <c r="N53" s="17"/>
      <c r="O53" s="8">
        <f t="shared" si="2"/>
        <v>0</v>
      </c>
    </row>
    <row r="54" spans="1:15" ht="42.75" customHeight="1">
      <c r="A54" s="47" t="s">
        <v>147</v>
      </c>
      <c r="B54" s="47"/>
      <c r="C54" s="47"/>
      <c r="D54" s="6" t="s">
        <v>148</v>
      </c>
      <c r="E54" s="48" t="s">
        <v>149</v>
      </c>
      <c r="F54" s="48"/>
      <c r="G54" s="48"/>
      <c r="H54" s="48"/>
      <c r="I54" s="48"/>
      <c r="J54" s="48"/>
      <c r="K54" s="6" t="s">
        <v>67</v>
      </c>
      <c r="L54" s="49">
        <v>1</v>
      </c>
      <c r="M54" s="49"/>
      <c r="N54" s="17"/>
      <c r="O54" s="8">
        <f t="shared" si="2"/>
        <v>0</v>
      </c>
    </row>
    <row r="55" spans="1:15" ht="42.75" customHeight="1">
      <c r="A55" s="47" t="s">
        <v>150</v>
      </c>
      <c r="B55" s="47"/>
      <c r="C55" s="47"/>
      <c r="D55" s="6" t="s">
        <v>151</v>
      </c>
      <c r="E55" s="48" t="s">
        <v>152</v>
      </c>
      <c r="F55" s="48"/>
      <c r="G55" s="48"/>
      <c r="H55" s="48"/>
      <c r="I55" s="48"/>
      <c r="J55" s="48"/>
      <c r="K55" s="6" t="s">
        <v>67</v>
      </c>
      <c r="L55" s="49">
        <v>1</v>
      </c>
      <c r="M55" s="49"/>
      <c r="N55" s="17"/>
      <c r="O55" s="8">
        <f t="shared" si="2"/>
        <v>0</v>
      </c>
    </row>
    <row r="56" spans="1:15" ht="42.75" customHeight="1">
      <c r="A56" s="47" t="s">
        <v>153</v>
      </c>
      <c r="B56" s="47"/>
      <c r="C56" s="47"/>
      <c r="D56" s="6" t="s">
        <v>154</v>
      </c>
      <c r="E56" s="48" t="s">
        <v>155</v>
      </c>
      <c r="F56" s="48"/>
      <c r="G56" s="48"/>
      <c r="H56" s="48"/>
      <c r="I56" s="48"/>
      <c r="J56" s="48"/>
      <c r="K56" s="6" t="s">
        <v>120</v>
      </c>
      <c r="L56" s="49">
        <v>1</v>
      </c>
      <c r="M56" s="49"/>
      <c r="N56" s="17"/>
      <c r="O56" s="8">
        <f t="shared" si="2"/>
        <v>0</v>
      </c>
    </row>
    <row r="57" spans="1:15" ht="14.1" customHeight="1">
      <c r="A57" s="44" t="s">
        <v>156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18">
        <f>SUM(O49:O56)</f>
        <v>0</v>
      </c>
    </row>
    <row r="58" spans="1:15" ht="24" customHeight="1">
      <c r="A58" s="45" t="s">
        <v>157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19">
        <f>O57+O47+O36</f>
        <v>0</v>
      </c>
    </row>
    <row r="59" spans="1:15" ht="26.2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1:15" ht="45" customHeight="1">
      <c r="A60" s="69" t="s">
        <v>158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</row>
    <row r="61" spans="1:15" ht="22.5" customHeight="1">
      <c r="A61" s="20"/>
      <c r="B61" s="21"/>
      <c r="C61" s="22">
        <v>1</v>
      </c>
      <c r="D61" s="5" t="s">
        <v>159</v>
      </c>
      <c r="E61" s="52" t="s">
        <v>160</v>
      </c>
      <c r="F61" s="52"/>
      <c r="G61" s="52"/>
      <c r="H61" s="52"/>
      <c r="I61" s="52"/>
      <c r="J61" s="52"/>
      <c r="K61" s="52"/>
      <c r="L61" s="52"/>
      <c r="M61" s="52"/>
      <c r="N61" s="52"/>
      <c r="O61" s="16">
        <v>0</v>
      </c>
    </row>
    <row r="62" spans="1:15" ht="33.75" customHeight="1">
      <c r="A62" s="66">
        <v>1</v>
      </c>
      <c r="B62" s="66"/>
      <c r="C62" s="66"/>
      <c r="D62" s="6" t="s">
        <v>161</v>
      </c>
      <c r="E62" s="48" t="s">
        <v>19</v>
      </c>
      <c r="F62" s="48"/>
      <c r="G62" s="48"/>
      <c r="H62" s="48"/>
      <c r="I62" s="48"/>
      <c r="J62" s="48"/>
      <c r="K62" s="6" t="s">
        <v>20</v>
      </c>
      <c r="L62" s="49">
        <v>23.19</v>
      </c>
      <c r="M62" s="49"/>
      <c r="N62" s="17"/>
      <c r="O62" s="8">
        <f t="shared" ref="O62:O72" si="3">ROUND(L62*N62,2)</f>
        <v>0</v>
      </c>
    </row>
    <row r="63" spans="1:15" ht="31.15" customHeight="1">
      <c r="A63" s="66">
        <v>2</v>
      </c>
      <c r="B63" s="66"/>
      <c r="C63" s="66"/>
      <c r="D63" s="6" t="s">
        <v>162</v>
      </c>
      <c r="E63" s="48" t="s">
        <v>76</v>
      </c>
      <c r="F63" s="48"/>
      <c r="G63" s="48"/>
      <c r="H63" s="48"/>
      <c r="I63" s="48"/>
      <c r="J63" s="48"/>
      <c r="K63" s="6" t="s">
        <v>20</v>
      </c>
      <c r="L63" s="49">
        <v>2.42</v>
      </c>
      <c r="M63" s="49"/>
      <c r="N63" s="17"/>
      <c r="O63" s="8">
        <f t="shared" si="3"/>
        <v>0</v>
      </c>
    </row>
    <row r="64" spans="1:15" ht="31.7" customHeight="1">
      <c r="A64" s="66">
        <v>3</v>
      </c>
      <c r="B64" s="66"/>
      <c r="C64" s="66"/>
      <c r="D64" s="6" t="s">
        <v>163</v>
      </c>
      <c r="E64" s="48" t="s">
        <v>73</v>
      </c>
      <c r="F64" s="48"/>
      <c r="G64" s="48"/>
      <c r="H64" s="48"/>
      <c r="I64" s="48"/>
      <c r="J64" s="48"/>
      <c r="K64" s="6" t="s">
        <v>20</v>
      </c>
      <c r="L64" s="49">
        <v>14.05</v>
      </c>
      <c r="M64" s="49"/>
      <c r="N64" s="17"/>
      <c r="O64" s="8">
        <f t="shared" si="3"/>
        <v>0</v>
      </c>
    </row>
    <row r="65" spans="1:15" ht="29.45" customHeight="1">
      <c r="A65" s="66">
        <v>4</v>
      </c>
      <c r="B65" s="66"/>
      <c r="C65" s="66"/>
      <c r="D65" s="6" t="s">
        <v>164</v>
      </c>
      <c r="E65" s="48" t="s">
        <v>165</v>
      </c>
      <c r="F65" s="48"/>
      <c r="G65" s="48"/>
      <c r="H65" s="48"/>
      <c r="I65" s="48"/>
      <c r="J65" s="48"/>
      <c r="K65" s="6" t="s">
        <v>20</v>
      </c>
      <c r="L65" s="49">
        <v>6.05</v>
      </c>
      <c r="M65" s="49"/>
      <c r="N65" s="17"/>
      <c r="O65" s="8">
        <f t="shared" si="3"/>
        <v>0</v>
      </c>
    </row>
    <row r="66" spans="1:15" ht="32.65" customHeight="1">
      <c r="A66" s="66">
        <v>5</v>
      </c>
      <c r="B66" s="66"/>
      <c r="C66" s="66"/>
      <c r="D66" s="9" t="s">
        <v>166</v>
      </c>
      <c r="E66" s="55" t="s">
        <v>167</v>
      </c>
      <c r="F66" s="55"/>
      <c r="G66" s="55"/>
      <c r="H66" s="55"/>
      <c r="I66" s="55"/>
      <c r="J66" s="55"/>
      <c r="K66" s="9" t="s">
        <v>20</v>
      </c>
      <c r="L66" s="56">
        <v>66.430000000000007</v>
      </c>
      <c r="M66" s="56"/>
      <c r="N66" s="23"/>
      <c r="O66" s="14">
        <f t="shared" si="3"/>
        <v>0</v>
      </c>
    </row>
    <row r="67" spans="1:15" ht="53.65" customHeight="1">
      <c r="A67" s="66">
        <v>6</v>
      </c>
      <c r="B67" s="66"/>
      <c r="C67" s="66"/>
      <c r="D67" s="6" t="s">
        <v>168</v>
      </c>
      <c r="E67" s="48" t="s">
        <v>88</v>
      </c>
      <c r="F67" s="48"/>
      <c r="G67" s="48"/>
      <c r="H67" s="48"/>
      <c r="I67" s="48"/>
      <c r="J67" s="48"/>
      <c r="K67" s="6" t="s">
        <v>20</v>
      </c>
      <c r="L67" s="49">
        <v>120.04</v>
      </c>
      <c r="M67" s="49"/>
      <c r="N67" s="17"/>
      <c r="O67" s="8">
        <f t="shared" si="3"/>
        <v>0</v>
      </c>
    </row>
    <row r="68" spans="1:15" ht="27.4" customHeight="1">
      <c r="A68" s="66">
        <v>7</v>
      </c>
      <c r="B68" s="66"/>
      <c r="C68" s="66"/>
      <c r="D68" s="6" t="s">
        <v>169</v>
      </c>
      <c r="E68" s="48" t="s">
        <v>170</v>
      </c>
      <c r="F68" s="48"/>
      <c r="G68" s="48"/>
      <c r="H68" s="48"/>
      <c r="I68" s="48"/>
      <c r="J68" s="48"/>
      <c r="K68" s="6" t="s">
        <v>20</v>
      </c>
      <c r="L68" s="49">
        <v>45.93</v>
      </c>
      <c r="M68" s="49"/>
      <c r="N68" s="17"/>
      <c r="O68" s="8">
        <f t="shared" si="3"/>
        <v>0</v>
      </c>
    </row>
    <row r="69" spans="1:15" ht="28.35" customHeight="1">
      <c r="A69" s="66">
        <v>8</v>
      </c>
      <c r="B69" s="66"/>
      <c r="C69" s="66"/>
      <c r="D69" s="6" t="s">
        <v>171</v>
      </c>
      <c r="E69" s="48" t="s">
        <v>70</v>
      </c>
      <c r="F69" s="48"/>
      <c r="G69" s="48"/>
      <c r="H69" s="48"/>
      <c r="I69" s="48"/>
      <c r="J69" s="48"/>
      <c r="K69" s="6" t="s">
        <v>20</v>
      </c>
      <c r="L69" s="49">
        <v>77.8</v>
      </c>
      <c r="M69" s="49"/>
      <c r="N69" s="17"/>
      <c r="O69" s="8">
        <f t="shared" si="3"/>
        <v>0</v>
      </c>
    </row>
    <row r="70" spans="1:15" ht="38.1" customHeight="1">
      <c r="A70" s="66">
        <v>9</v>
      </c>
      <c r="B70" s="66"/>
      <c r="C70" s="66"/>
      <c r="D70" s="24" t="s">
        <v>172</v>
      </c>
      <c r="E70" s="50" t="s">
        <v>173</v>
      </c>
      <c r="F70" s="50"/>
      <c r="G70" s="50"/>
      <c r="H70" s="50"/>
      <c r="I70" s="50"/>
      <c r="J70" s="50"/>
      <c r="K70" s="24" t="s">
        <v>20</v>
      </c>
      <c r="L70" s="67">
        <v>51.6</v>
      </c>
      <c r="M70" s="67"/>
      <c r="N70" s="25"/>
      <c r="O70" s="26">
        <f t="shared" si="3"/>
        <v>0</v>
      </c>
    </row>
    <row r="71" spans="1:15" ht="43.5" customHeight="1">
      <c r="A71" s="66">
        <v>10</v>
      </c>
      <c r="B71" s="66"/>
      <c r="C71" s="66"/>
      <c r="D71" s="6" t="s">
        <v>174</v>
      </c>
      <c r="E71" s="48" t="s">
        <v>175</v>
      </c>
      <c r="F71" s="48"/>
      <c r="G71" s="48"/>
      <c r="H71" s="48"/>
      <c r="I71" s="48"/>
      <c r="J71" s="48"/>
      <c r="K71" s="6" t="s">
        <v>20</v>
      </c>
      <c r="L71" s="49">
        <v>13.75</v>
      </c>
      <c r="M71" s="49"/>
      <c r="N71" s="17"/>
      <c r="O71" s="8">
        <f t="shared" si="3"/>
        <v>0</v>
      </c>
    </row>
    <row r="72" spans="1:15" ht="53.25" customHeight="1">
      <c r="A72" s="66">
        <v>11</v>
      </c>
      <c r="B72" s="66"/>
      <c r="C72" s="66"/>
      <c r="D72" s="6" t="s">
        <v>176</v>
      </c>
      <c r="E72" s="48" t="s">
        <v>94</v>
      </c>
      <c r="F72" s="48"/>
      <c r="G72" s="48"/>
      <c r="H72" s="48"/>
      <c r="I72" s="48"/>
      <c r="J72" s="48"/>
      <c r="K72" s="6" t="s">
        <v>16</v>
      </c>
      <c r="L72" s="49">
        <v>5.82</v>
      </c>
      <c r="M72" s="49"/>
      <c r="N72" s="17"/>
      <c r="O72" s="8">
        <f t="shared" si="3"/>
        <v>0</v>
      </c>
    </row>
    <row r="73" spans="1:15" ht="27.75" customHeight="1">
      <c r="A73" s="61" t="s">
        <v>177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27">
        <f>SUM(O62:O72)</f>
        <v>0</v>
      </c>
    </row>
    <row r="74" spans="1:15" ht="13.9" customHeight="1">
      <c r="A74" s="62">
        <v>2</v>
      </c>
      <c r="B74" s="62"/>
      <c r="C74" s="62"/>
      <c r="D74" s="28" t="s">
        <v>96</v>
      </c>
      <c r="E74" s="63" t="s">
        <v>113</v>
      </c>
      <c r="F74" s="63"/>
      <c r="G74" s="63"/>
      <c r="H74" s="63"/>
      <c r="I74" s="63"/>
      <c r="J74" s="63"/>
      <c r="K74" s="63"/>
      <c r="L74" s="63"/>
      <c r="M74" s="63"/>
      <c r="N74" s="63"/>
      <c r="O74" s="29">
        <v>0</v>
      </c>
    </row>
    <row r="75" spans="1:15" ht="31.15" customHeight="1">
      <c r="A75" s="60">
        <v>12</v>
      </c>
      <c r="B75" s="60"/>
      <c r="C75" s="60"/>
      <c r="D75" s="6" t="s">
        <v>178</v>
      </c>
      <c r="E75" s="48" t="s">
        <v>113</v>
      </c>
      <c r="F75" s="48"/>
      <c r="G75" s="48"/>
      <c r="H75" s="48"/>
      <c r="I75" s="48"/>
      <c r="J75" s="48"/>
      <c r="K75" s="6" t="s">
        <v>140</v>
      </c>
      <c r="L75" s="64">
        <v>1</v>
      </c>
      <c r="M75" s="64"/>
      <c r="N75" s="30"/>
      <c r="O75" s="31">
        <f>ROUND(L75*N75,2)</f>
        <v>0</v>
      </c>
    </row>
    <row r="76" spans="1:15" ht="31.5" customHeight="1">
      <c r="A76" s="65" t="s">
        <v>179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27">
        <f>SUM(O75)</f>
        <v>0</v>
      </c>
    </row>
    <row r="77" spans="1:15" ht="15" customHeight="1">
      <c r="A77" s="32"/>
      <c r="B77" s="33"/>
      <c r="C77" s="34">
        <v>3</v>
      </c>
      <c r="D77" s="5" t="s">
        <v>128</v>
      </c>
      <c r="E77" s="52" t="s">
        <v>129</v>
      </c>
      <c r="F77" s="52"/>
      <c r="G77" s="52"/>
      <c r="H77" s="52"/>
      <c r="I77" s="52"/>
      <c r="J77" s="52"/>
      <c r="K77" s="52"/>
      <c r="L77" s="52"/>
      <c r="M77" s="52"/>
      <c r="N77" s="52"/>
      <c r="O77" s="16">
        <v>0</v>
      </c>
    </row>
    <row r="78" spans="1:15" ht="33" customHeight="1">
      <c r="A78" s="60">
        <v>13</v>
      </c>
      <c r="B78" s="60"/>
      <c r="C78" s="60"/>
      <c r="D78" s="9" t="s">
        <v>180</v>
      </c>
      <c r="E78" s="55" t="s">
        <v>181</v>
      </c>
      <c r="F78" s="55"/>
      <c r="G78" s="55"/>
      <c r="H78" s="55"/>
      <c r="I78" s="55"/>
      <c r="J78" s="55"/>
      <c r="K78" s="9" t="s">
        <v>140</v>
      </c>
      <c r="L78" s="56">
        <v>1</v>
      </c>
      <c r="M78" s="56"/>
      <c r="N78" s="17"/>
      <c r="O78" s="8">
        <f>ROUND(L78*N78,2)</f>
        <v>0</v>
      </c>
    </row>
    <row r="79" spans="1:15" ht="54" customHeight="1">
      <c r="A79" s="60">
        <v>14</v>
      </c>
      <c r="B79" s="60"/>
      <c r="C79" s="60"/>
      <c r="D79" s="6" t="s">
        <v>182</v>
      </c>
      <c r="E79" s="48" t="s">
        <v>183</v>
      </c>
      <c r="F79" s="48"/>
      <c r="G79" s="48"/>
      <c r="H79" s="48"/>
      <c r="I79" s="48"/>
      <c r="J79" s="48"/>
      <c r="K79" s="6" t="s">
        <v>24</v>
      </c>
      <c r="L79" s="49">
        <v>80</v>
      </c>
      <c r="M79" s="49"/>
      <c r="N79" s="17"/>
      <c r="O79" s="8">
        <f>ROUND(L79*N79,2)</f>
        <v>0</v>
      </c>
    </row>
    <row r="80" spans="1:15" ht="43.5" customHeight="1">
      <c r="A80" s="60">
        <v>15</v>
      </c>
      <c r="B80" s="60"/>
      <c r="C80" s="60"/>
      <c r="D80" s="6" t="s">
        <v>184</v>
      </c>
      <c r="E80" s="48" t="s">
        <v>136</v>
      </c>
      <c r="F80" s="48"/>
      <c r="G80" s="48"/>
      <c r="H80" s="48"/>
      <c r="I80" s="48"/>
      <c r="J80" s="48"/>
      <c r="K80" s="6" t="s">
        <v>140</v>
      </c>
      <c r="L80" s="49">
        <v>5</v>
      </c>
      <c r="M80" s="49"/>
      <c r="N80" s="17"/>
      <c r="O80" s="8">
        <f>ROUND(L80*N80,2)</f>
        <v>0</v>
      </c>
    </row>
    <row r="81" spans="1:15" ht="43.5" customHeight="1">
      <c r="A81" s="60">
        <v>16</v>
      </c>
      <c r="B81" s="60"/>
      <c r="C81" s="60"/>
      <c r="D81" s="6" t="s">
        <v>185</v>
      </c>
      <c r="E81" s="48" t="s">
        <v>139</v>
      </c>
      <c r="F81" s="48"/>
      <c r="G81" s="48"/>
      <c r="H81" s="48"/>
      <c r="I81" s="48"/>
      <c r="J81" s="48"/>
      <c r="K81" s="6" t="s">
        <v>120</v>
      </c>
      <c r="L81" s="49">
        <v>6</v>
      </c>
      <c r="M81" s="49"/>
      <c r="N81" s="17"/>
      <c r="O81" s="8">
        <f>ROUND(L81*N81,2)</f>
        <v>0</v>
      </c>
    </row>
    <row r="82" spans="1:15" ht="43.5" customHeight="1">
      <c r="A82" s="60">
        <v>17</v>
      </c>
      <c r="B82" s="60"/>
      <c r="C82" s="60"/>
      <c r="D82" s="6" t="s">
        <v>186</v>
      </c>
      <c r="E82" s="48" t="s">
        <v>143</v>
      </c>
      <c r="F82" s="48"/>
      <c r="G82" s="48"/>
      <c r="H82" s="48"/>
      <c r="I82" s="48"/>
      <c r="J82" s="48"/>
      <c r="K82" s="6" t="s">
        <v>24</v>
      </c>
      <c r="L82" s="49">
        <v>85</v>
      </c>
      <c r="M82" s="49"/>
      <c r="N82" s="17"/>
      <c r="O82" s="8">
        <f>ROUND(L82*N82,2)</f>
        <v>0</v>
      </c>
    </row>
    <row r="83" spans="1:15" ht="15" customHeight="1">
      <c r="A83" s="42" t="s">
        <v>187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35">
        <f>SUM(O78:O82)</f>
        <v>0</v>
      </c>
    </row>
    <row r="84" spans="1:15" ht="24.75" customHeight="1">
      <c r="A84" s="45" t="s">
        <v>188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36">
        <f>O83+O76+O73</f>
        <v>0</v>
      </c>
    </row>
    <row r="85" spans="1:15" ht="25.5" customHeight="1">
      <c r="A85" s="59" t="s">
        <v>189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ht="13.9" customHeight="1">
      <c r="A86" s="51" t="s">
        <v>11</v>
      </c>
      <c r="B86" s="51"/>
      <c r="C86" s="51"/>
      <c r="D86" s="5" t="s">
        <v>159</v>
      </c>
      <c r="E86" s="52" t="s">
        <v>13</v>
      </c>
      <c r="F86" s="52"/>
      <c r="G86" s="52"/>
      <c r="H86" s="52"/>
      <c r="I86" s="52"/>
      <c r="J86" s="52"/>
      <c r="K86" s="52"/>
      <c r="L86" s="52"/>
      <c r="M86" s="52"/>
      <c r="N86" s="52"/>
      <c r="O86" s="16">
        <v>0</v>
      </c>
    </row>
    <row r="87" spans="1:15" ht="57.75" customHeight="1">
      <c r="A87" s="47" t="s">
        <v>11</v>
      </c>
      <c r="B87" s="47"/>
      <c r="C87" s="47"/>
      <c r="D87" s="6" t="s">
        <v>190</v>
      </c>
      <c r="E87" s="48" t="s">
        <v>88</v>
      </c>
      <c r="F87" s="48"/>
      <c r="G87" s="48"/>
      <c r="H87" s="48"/>
      <c r="I87" s="48"/>
      <c r="J87" s="48"/>
      <c r="K87" s="6" t="s">
        <v>20</v>
      </c>
      <c r="L87" s="49">
        <v>35.020000000000003</v>
      </c>
      <c r="M87" s="49"/>
      <c r="N87" s="17"/>
      <c r="O87" s="8">
        <f t="shared" ref="O87:O95" si="4">ROUND(L87*N87,2)</f>
        <v>0</v>
      </c>
    </row>
    <row r="88" spans="1:15" ht="31.15" customHeight="1">
      <c r="A88" s="47" t="s">
        <v>17</v>
      </c>
      <c r="B88" s="47"/>
      <c r="C88" s="47"/>
      <c r="D88" s="6" t="s">
        <v>191</v>
      </c>
      <c r="E88" s="48" t="s">
        <v>73</v>
      </c>
      <c r="F88" s="48"/>
      <c r="G88" s="48"/>
      <c r="H88" s="48"/>
      <c r="I88" s="48"/>
      <c r="J88" s="48"/>
      <c r="K88" s="6" t="s">
        <v>20</v>
      </c>
      <c r="L88" s="49">
        <v>2.54</v>
      </c>
      <c r="M88" s="49"/>
      <c r="N88" s="17"/>
      <c r="O88" s="8">
        <f t="shared" si="4"/>
        <v>0</v>
      </c>
    </row>
    <row r="89" spans="1:15" ht="31.7" customHeight="1">
      <c r="A89" s="47" t="s">
        <v>21</v>
      </c>
      <c r="B89" s="47"/>
      <c r="C89" s="47"/>
      <c r="D89" s="6" t="s">
        <v>192</v>
      </c>
      <c r="E89" s="48" t="s">
        <v>193</v>
      </c>
      <c r="F89" s="48"/>
      <c r="G89" s="48"/>
      <c r="H89" s="48"/>
      <c r="I89" s="48"/>
      <c r="J89" s="48"/>
      <c r="K89" s="6" t="s">
        <v>20</v>
      </c>
      <c r="L89" s="49">
        <v>45.53</v>
      </c>
      <c r="M89" s="49"/>
      <c r="N89" s="17"/>
      <c r="O89" s="8">
        <f t="shared" si="4"/>
        <v>0</v>
      </c>
    </row>
    <row r="90" spans="1:15" ht="31.7" customHeight="1">
      <c r="A90" s="47" t="s">
        <v>25</v>
      </c>
      <c r="B90" s="47"/>
      <c r="C90" s="47"/>
      <c r="D90" s="6" t="s">
        <v>194</v>
      </c>
      <c r="E90" s="48" t="s">
        <v>195</v>
      </c>
      <c r="F90" s="48"/>
      <c r="G90" s="48"/>
      <c r="H90" s="48"/>
      <c r="I90" s="48"/>
      <c r="J90" s="48"/>
      <c r="K90" s="6" t="s">
        <v>24</v>
      </c>
      <c r="L90" s="49">
        <v>4.46</v>
      </c>
      <c r="M90" s="49"/>
      <c r="N90" s="17"/>
      <c r="O90" s="8">
        <f t="shared" si="4"/>
        <v>0</v>
      </c>
    </row>
    <row r="91" spans="1:15" ht="30.6" customHeight="1">
      <c r="A91" s="47" t="s">
        <v>31</v>
      </c>
      <c r="B91" s="47"/>
      <c r="C91" s="47"/>
      <c r="D91" s="6" t="s">
        <v>196</v>
      </c>
      <c r="E91" s="48" t="s">
        <v>48</v>
      </c>
      <c r="F91" s="48"/>
      <c r="G91" s="48"/>
      <c r="H91" s="48"/>
      <c r="I91" s="48"/>
      <c r="J91" s="48"/>
      <c r="K91" s="6" t="s">
        <v>20</v>
      </c>
      <c r="L91" s="49">
        <v>48.77</v>
      </c>
      <c r="M91" s="49"/>
      <c r="N91" s="17"/>
      <c r="O91" s="8">
        <f t="shared" si="4"/>
        <v>0</v>
      </c>
    </row>
    <row r="92" spans="1:15" ht="28.9" customHeight="1">
      <c r="A92" s="47" t="s">
        <v>34</v>
      </c>
      <c r="B92" s="47"/>
      <c r="C92" s="47"/>
      <c r="D92" s="6" t="s">
        <v>197</v>
      </c>
      <c r="E92" s="48" t="s">
        <v>70</v>
      </c>
      <c r="F92" s="48"/>
      <c r="G92" s="48"/>
      <c r="H92" s="48"/>
      <c r="I92" s="48"/>
      <c r="J92" s="48"/>
      <c r="K92" s="6" t="s">
        <v>20</v>
      </c>
      <c r="L92" s="49">
        <v>68.91</v>
      </c>
      <c r="M92" s="49"/>
      <c r="N92" s="17"/>
      <c r="O92" s="8">
        <f t="shared" si="4"/>
        <v>0</v>
      </c>
    </row>
    <row r="93" spans="1:15" ht="29.45" customHeight="1">
      <c r="A93" s="47" t="s">
        <v>37</v>
      </c>
      <c r="B93" s="47"/>
      <c r="C93" s="47"/>
      <c r="D93" s="6" t="s">
        <v>198</v>
      </c>
      <c r="E93" s="48" t="s">
        <v>170</v>
      </c>
      <c r="F93" s="48"/>
      <c r="G93" s="48"/>
      <c r="H93" s="48"/>
      <c r="I93" s="48"/>
      <c r="J93" s="48"/>
      <c r="K93" s="6" t="s">
        <v>20</v>
      </c>
      <c r="L93" s="49">
        <v>20.14</v>
      </c>
      <c r="M93" s="49"/>
      <c r="N93" s="17"/>
      <c r="O93" s="8">
        <f t="shared" si="4"/>
        <v>0</v>
      </c>
    </row>
    <row r="94" spans="1:15" ht="43.5" customHeight="1">
      <c r="A94" s="47" t="s">
        <v>40</v>
      </c>
      <c r="B94" s="47"/>
      <c r="C94" s="47"/>
      <c r="D94" s="6" t="s">
        <v>199</v>
      </c>
      <c r="E94" s="48" t="s">
        <v>91</v>
      </c>
      <c r="F94" s="48"/>
      <c r="G94" s="48"/>
      <c r="H94" s="48"/>
      <c r="I94" s="48"/>
      <c r="J94" s="48"/>
      <c r="K94" s="6" t="s">
        <v>20</v>
      </c>
      <c r="L94" s="49">
        <v>6.8</v>
      </c>
      <c r="M94" s="49"/>
      <c r="N94" s="17"/>
      <c r="O94" s="8">
        <f t="shared" si="4"/>
        <v>0</v>
      </c>
    </row>
    <row r="95" spans="1:15" ht="43.5" customHeight="1">
      <c r="A95" s="47" t="s">
        <v>43</v>
      </c>
      <c r="B95" s="47"/>
      <c r="C95" s="47"/>
      <c r="D95" s="6" t="s">
        <v>200</v>
      </c>
      <c r="E95" s="48" t="s">
        <v>94</v>
      </c>
      <c r="F95" s="48"/>
      <c r="G95" s="48"/>
      <c r="H95" s="48"/>
      <c r="I95" s="48"/>
      <c r="J95" s="48"/>
      <c r="K95" s="6" t="s">
        <v>16</v>
      </c>
      <c r="L95" s="49">
        <v>5.67</v>
      </c>
      <c r="M95" s="49"/>
      <c r="N95" s="17"/>
      <c r="O95" s="8">
        <f t="shared" si="4"/>
        <v>0</v>
      </c>
    </row>
    <row r="96" spans="1:15" ht="26.25" customHeight="1">
      <c r="A96" s="50" t="s">
        <v>201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35">
        <f>SUM(O87:O95)</f>
        <v>0</v>
      </c>
    </row>
    <row r="97" spans="1:15" ht="18.75" customHeight="1">
      <c r="A97" s="51" t="s">
        <v>17</v>
      </c>
      <c r="B97" s="51"/>
      <c r="C97" s="51"/>
      <c r="D97" s="5" t="s">
        <v>202</v>
      </c>
      <c r="E97" s="52" t="s">
        <v>203</v>
      </c>
      <c r="F97" s="52"/>
      <c r="G97" s="52"/>
      <c r="H97" s="52"/>
      <c r="I97" s="52"/>
      <c r="J97" s="52"/>
      <c r="K97" s="52"/>
      <c r="L97" s="52"/>
      <c r="M97" s="52"/>
      <c r="N97" s="52"/>
      <c r="O97" s="16">
        <v>0</v>
      </c>
    </row>
    <row r="98" spans="1:15" ht="33" customHeight="1">
      <c r="A98" s="47" t="s">
        <v>46</v>
      </c>
      <c r="B98" s="47"/>
      <c r="C98" s="47"/>
      <c r="D98" s="6" t="s">
        <v>204</v>
      </c>
      <c r="E98" s="48" t="s">
        <v>205</v>
      </c>
      <c r="F98" s="48"/>
      <c r="G98" s="48"/>
      <c r="H98" s="48"/>
      <c r="I98" s="48"/>
      <c r="J98" s="48"/>
      <c r="K98" s="6" t="s">
        <v>140</v>
      </c>
      <c r="L98" s="49">
        <v>1</v>
      </c>
      <c r="M98" s="49"/>
      <c r="N98" s="17"/>
      <c r="O98" s="8">
        <f>ROUND(L98*N98,2)</f>
        <v>0</v>
      </c>
    </row>
    <row r="99" spans="1:15" ht="43.5" customHeight="1">
      <c r="A99" s="47" t="s">
        <v>52</v>
      </c>
      <c r="B99" s="47"/>
      <c r="C99" s="47"/>
      <c r="D99" s="6" t="s">
        <v>206</v>
      </c>
      <c r="E99" s="48" t="s">
        <v>207</v>
      </c>
      <c r="F99" s="48"/>
      <c r="G99" s="48"/>
      <c r="H99" s="48"/>
      <c r="I99" s="48"/>
      <c r="J99" s="48"/>
      <c r="K99" s="6" t="s">
        <v>24</v>
      </c>
      <c r="L99" s="49">
        <v>80</v>
      </c>
      <c r="M99" s="49"/>
      <c r="N99" s="17"/>
      <c r="O99" s="8">
        <f>ROUND(L99*N99,2)</f>
        <v>0</v>
      </c>
    </row>
    <row r="100" spans="1:15" ht="43.5" customHeight="1">
      <c r="A100" s="54" t="s">
        <v>55</v>
      </c>
      <c r="B100" s="54"/>
      <c r="C100" s="54"/>
      <c r="D100" s="9" t="s">
        <v>208</v>
      </c>
      <c r="E100" s="55" t="s">
        <v>136</v>
      </c>
      <c r="F100" s="55"/>
      <c r="G100" s="55"/>
      <c r="H100" s="55"/>
      <c r="I100" s="55"/>
      <c r="J100" s="55"/>
      <c r="K100" s="9" t="s">
        <v>140</v>
      </c>
      <c r="L100" s="56">
        <v>1</v>
      </c>
      <c r="M100" s="56"/>
      <c r="N100" s="17"/>
      <c r="O100" s="8">
        <f>ROUND(L100*N100,2)</f>
        <v>0</v>
      </c>
    </row>
    <row r="101" spans="1:15" ht="43.5" customHeight="1">
      <c r="A101" s="47" t="s">
        <v>64</v>
      </c>
      <c r="B101" s="47"/>
      <c r="C101" s="47"/>
      <c r="D101" s="6" t="s">
        <v>209</v>
      </c>
      <c r="E101" s="48" t="s">
        <v>139</v>
      </c>
      <c r="F101" s="48"/>
      <c r="G101" s="48"/>
      <c r="H101" s="48"/>
      <c r="I101" s="48"/>
      <c r="J101" s="48"/>
      <c r="K101" s="6" t="s">
        <v>140</v>
      </c>
      <c r="L101" s="49">
        <v>2</v>
      </c>
      <c r="M101" s="49"/>
      <c r="N101" s="17"/>
      <c r="O101" s="8">
        <f>ROUND(L101*N101,2)</f>
        <v>0</v>
      </c>
    </row>
    <row r="102" spans="1:15" ht="43.5" customHeight="1">
      <c r="A102" s="47" t="s">
        <v>68</v>
      </c>
      <c r="B102" s="47"/>
      <c r="C102" s="47"/>
      <c r="D102" s="6" t="s">
        <v>210</v>
      </c>
      <c r="E102" s="48" t="s">
        <v>143</v>
      </c>
      <c r="F102" s="48"/>
      <c r="G102" s="48"/>
      <c r="H102" s="48"/>
      <c r="I102" s="48"/>
      <c r="J102" s="48"/>
      <c r="K102" s="6" t="s">
        <v>24</v>
      </c>
      <c r="L102" s="49">
        <v>10</v>
      </c>
      <c r="M102" s="49"/>
      <c r="N102" s="17"/>
      <c r="O102" s="8">
        <f>ROUND(L102*N102,2)</f>
        <v>0</v>
      </c>
    </row>
    <row r="103" spans="1:15" ht="24.75" customHeight="1">
      <c r="A103" s="58" t="s">
        <v>187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35">
        <f>SUM(O98:O102)</f>
        <v>0</v>
      </c>
    </row>
    <row r="104" spans="1:15" ht="23.25" customHeight="1">
      <c r="A104" s="45" t="s">
        <v>211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37">
        <f>O103+O96</f>
        <v>0</v>
      </c>
    </row>
    <row r="105" spans="1:15" ht="43.5" customHeight="1">
      <c r="A105" s="59" t="s">
        <v>212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ht="18" customHeight="1">
      <c r="A106" s="51" t="s">
        <v>11</v>
      </c>
      <c r="B106" s="51"/>
      <c r="C106" s="51"/>
      <c r="D106" s="5" t="s">
        <v>213</v>
      </c>
      <c r="E106" s="57" t="s">
        <v>214</v>
      </c>
      <c r="F106" s="57"/>
      <c r="G106" s="57"/>
      <c r="H106" s="57"/>
      <c r="I106" s="57"/>
      <c r="J106" s="57"/>
      <c r="K106" s="57"/>
      <c r="L106" s="57"/>
      <c r="M106" s="57"/>
      <c r="N106" s="57"/>
      <c r="O106" s="57">
        <v>0</v>
      </c>
    </row>
    <row r="107" spans="1:15" ht="43.5" customHeight="1">
      <c r="A107" s="47" t="s">
        <v>11</v>
      </c>
      <c r="B107" s="47"/>
      <c r="C107" s="47"/>
      <c r="D107" s="6" t="s">
        <v>215</v>
      </c>
      <c r="E107" s="48" t="s">
        <v>216</v>
      </c>
      <c r="F107" s="48"/>
      <c r="G107" s="48"/>
      <c r="H107" s="48"/>
      <c r="I107" s="48"/>
      <c r="J107" s="48"/>
      <c r="K107" s="6" t="s">
        <v>20</v>
      </c>
      <c r="L107" s="49">
        <v>905.56</v>
      </c>
      <c r="M107" s="49"/>
      <c r="N107" s="17"/>
      <c r="O107" s="8">
        <f t="shared" ref="O107:O115" si="5">ROUND(L107*N107,2)</f>
        <v>0</v>
      </c>
    </row>
    <row r="108" spans="1:15" ht="43.5" customHeight="1">
      <c r="A108" s="47" t="s">
        <v>17</v>
      </c>
      <c r="B108" s="47"/>
      <c r="C108" s="47"/>
      <c r="D108" s="6" t="s">
        <v>217</v>
      </c>
      <c r="E108" s="48" t="s">
        <v>218</v>
      </c>
      <c r="F108" s="48"/>
      <c r="G108" s="48"/>
      <c r="H108" s="48"/>
      <c r="I108" s="48"/>
      <c r="J108" s="48"/>
      <c r="K108" s="6" t="s">
        <v>20</v>
      </c>
      <c r="L108" s="49">
        <v>1663.22</v>
      </c>
      <c r="M108" s="49"/>
      <c r="N108" s="17"/>
      <c r="O108" s="8">
        <f t="shared" si="5"/>
        <v>0</v>
      </c>
    </row>
    <row r="109" spans="1:15" ht="43.5" customHeight="1">
      <c r="A109" s="47" t="s">
        <v>21</v>
      </c>
      <c r="B109" s="47"/>
      <c r="C109" s="47"/>
      <c r="D109" s="6" t="s">
        <v>219</v>
      </c>
      <c r="E109" s="48" t="s">
        <v>220</v>
      </c>
      <c r="F109" s="48"/>
      <c r="G109" s="48"/>
      <c r="H109" s="48"/>
      <c r="I109" s="48"/>
      <c r="J109" s="48"/>
      <c r="K109" s="6" t="s">
        <v>20</v>
      </c>
      <c r="L109" s="49">
        <v>545.91999999999996</v>
      </c>
      <c r="M109" s="49"/>
      <c r="N109" s="17"/>
      <c r="O109" s="8">
        <f t="shared" si="5"/>
        <v>0</v>
      </c>
    </row>
    <row r="110" spans="1:15" ht="54" customHeight="1">
      <c r="A110" s="47" t="s">
        <v>25</v>
      </c>
      <c r="B110" s="47"/>
      <c r="C110" s="47"/>
      <c r="D110" s="6" t="s">
        <v>221</v>
      </c>
      <c r="E110" s="48" t="s">
        <v>222</v>
      </c>
      <c r="F110" s="48"/>
      <c r="G110" s="48"/>
      <c r="H110" s="48"/>
      <c r="I110" s="48"/>
      <c r="J110" s="48"/>
      <c r="K110" s="6" t="s">
        <v>20</v>
      </c>
      <c r="L110" s="49">
        <v>58.65</v>
      </c>
      <c r="M110" s="49"/>
      <c r="N110" s="17"/>
      <c r="O110" s="8">
        <f t="shared" si="5"/>
        <v>0</v>
      </c>
    </row>
    <row r="111" spans="1:15" ht="51.75" customHeight="1">
      <c r="A111" s="47" t="s">
        <v>31</v>
      </c>
      <c r="B111" s="47"/>
      <c r="C111" s="47"/>
      <c r="D111" s="6" t="s">
        <v>223</v>
      </c>
      <c r="E111" s="48" t="s">
        <v>224</v>
      </c>
      <c r="F111" s="48"/>
      <c r="G111" s="48"/>
      <c r="H111" s="48"/>
      <c r="I111" s="48"/>
      <c r="J111" s="48"/>
      <c r="K111" s="6" t="s">
        <v>133</v>
      </c>
      <c r="L111" s="49">
        <v>25</v>
      </c>
      <c r="M111" s="49"/>
      <c r="N111" s="17"/>
      <c r="O111" s="8">
        <f t="shared" si="5"/>
        <v>0</v>
      </c>
    </row>
    <row r="112" spans="1:15" ht="43.5" customHeight="1">
      <c r="A112" s="47" t="s">
        <v>34</v>
      </c>
      <c r="B112" s="47"/>
      <c r="C112" s="47"/>
      <c r="D112" s="6" t="s">
        <v>225</v>
      </c>
      <c r="E112" s="48" t="s">
        <v>226</v>
      </c>
      <c r="F112" s="48"/>
      <c r="G112" s="48"/>
      <c r="H112" s="48"/>
      <c r="I112" s="48"/>
      <c r="J112" s="48"/>
      <c r="K112" s="6" t="s">
        <v>24</v>
      </c>
      <c r="L112" s="49">
        <v>513</v>
      </c>
      <c r="M112" s="49"/>
      <c r="N112" s="17"/>
      <c r="O112" s="8">
        <f t="shared" si="5"/>
        <v>0</v>
      </c>
    </row>
    <row r="113" spans="1:15" ht="33" customHeight="1">
      <c r="A113" s="47" t="s">
        <v>37</v>
      </c>
      <c r="B113" s="47"/>
      <c r="C113" s="47"/>
      <c r="D113" s="6" t="s">
        <v>227</v>
      </c>
      <c r="E113" s="48" t="s">
        <v>228</v>
      </c>
      <c r="F113" s="48"/>
      <c r="G113" s="48"/>
      <c r="H113" s="48"/>
      <c r="I113" s="48"/>
      <c r="J113" s="48"/>
      <c r="K113" s="6" t="s">
        <v>229</v>
      </c>
      <c r="L113" s="49">
        <v>0.55000000000000004</v>
      </c>
      <c r="M113" s="49"/>
      <c r="N113" s="17"/>
      <c r="O113" s="8">
        <f t="shared" si="5"/>
        <v>0</v>
      </c>
    </row>
    <row r="114" spans="1:15" ht="127.5" customHeight="1">
      <c r="A114" s="47" t="s">
        <v>40</v>
      </c>
      <c r="B114" s="47"/>
      <c r="C114" s="47"/>
      <c r="D114" s="6" t="s">
        <v>230</v>
      </c>
      <c r="E114" s="48" t="s">
        <v>231</v>
      </c>
      <c r="F114" s="48"/>
      <c r="G114" s="48"/>
      <c r="H114" s="48"/>
      <c r="I114" s="48"/>
      <c r="J114" s="48"/>
      <c r="K114" s="6" t="s">
        <v>20</v>
      </c>
      <c r="L114" s="49">
        <v>64</v>
      </c>
      <c r="M114" s="49"/>
      <c r="N114" s="17"/>
      <c r="O114" s="8">
        <f t="shared" si="5"/>
        <v>0</v>
      </c>
    </row>
    <row r="115" spans="1:15" ht="68.25" customHeight="1">
      <c r="A115" s="47" t="s">
        <v>43</v>
      </c>
      <c r="B115" s="47"/>
      <c r="C115" s="47"/>
      <c r="D115" s="6" t="s">
        <v>232</v>
      </c>
      <c r="E115" s="48" t="s">
        <v>233</v>
      </c>
      <c r="F115" s="48"/>
      <c r="G115" s="48"/>
      <c r="H115" s="48"/>
      <c r="I115" s="48"/>
      <c r="J115" s="48"/>
      <c r="K115" s="6" t="s">
        <v>16</v>
      </c>
      <c r="L115" s="49">
        <v>103</v>
      </c>
      <c r="M115" s="49"/>
      <c r="N115" s="17"/>
      <c r="O115" s="8">
        <f t="shared" si="5"/>
        <v>0</v>
      </c>
    </row>
    <row r="116" spans="1:15" ht="30" customHeight="1">
      <c r="A116" s="53" t="s">
        <v>234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35">
        <f>SUM(O107:O115)</f>
        <v>0</v>
      </c>
    </row>
    <row r="117" spans="1:15" ht="23.25" customHeight="1">
      <c r="A117" s="51" t="s">
        <v>17</v>
      </c>
      <c r="B117" s="51"/>
      <c r="C117" s="51"/>
      <c r="D117" s="5" t="s">
        <v>96</v>
      </c>
      <c r="E117" s="52" t="s">
        <v>97</v>
      </c>
      <c r="F117" s="52"/>
      <c r="G117" s="52"/>
      <c r="H117" s="52"/>
      <c r="I117" s="52"/>
      <c r="J117" s="52"/>
      <c r="K117" s="52"/>
      <c r="L117" s="52"/>
      <c r="M117" s="52"/>
      <c r="N117" s="52"/>
      <c r="O117" s="16">
        <v>0</v>
      </c>
    </row>
    <row r="118" spans="1:15" ht="43.5" customHeight="1">
      <c r="A118" s="54" t="s">
        <v>46</v>
      </c>
      <c r="B118" s="54"/>
      <c r="C118" s="54"/>
      <c r="D118" s="9" t="s">
        <v>235</v>
      </c>
      <c r="E118" s="55" t="s">
        <v>236</v>
      </c>
      <c r="F118" s="55"/>
      <c r="G118" s="55"/>
      <c r="H118" s="55"/>
      <c r="I118" s="55"/>
      <c r="J118" s="55"/>
      <c r="K118" s="9" t="s">
        <v>24</v>
      </c>
      <c r="L118" s="56">
        <v>62</v>
      </c>
      <c r="M118" s="56"/>
      <c r="N118" s="17"/>
      <c r="O118" s="8">
        <f t="shared" ref="O118:O124" si="6">ROUND(L118*N118,2)</f>
        <v>0</v>
      </c>
    </row>
    <row r="119" spans="1:15" ht="43.5" customHeight="1">
      <c r="A119" s="47" t="s">
        <v>52</v>
      </c>
      <c r="B119" s="47"/>
      <c r="C119" s="47"/>
      <c r="D119" s="6" t="s">
        <v>237</v>
      </c>
      <c r="E119" s="48" t="s">
        <v>238</v>
      </c>
      <c r="F119" s="48"/>
      <c r="G119" s="48"/>
      <c r="H119" s="48"/>
      <c r="I119" s="48"/>
      <c r="J119" s="48"/>
      <c r="K119" s="6" t="s">
        <v>24</v>
      </c>
      <c r="L119" s="49">
        <v>147.35</v>
      </c>
      <c r="M119" s="49"/>
      <c r="N119" s="17"/>
      <c r="O119" s="8">
        <f t="shared" si="6"/>
        <v>0</v>
      </c>
    </row>
    <row r="120" spans="1:15" ht="43.5" customHeight="1">
      <c r="A120" s="47" t="s">
        <v>55</v>
      </c>
      <c r="B120" s="47"/>
      <c r="C120" s="47"/>
      <c r="D120" s="6" t="s">
        <v>239</v>
      </c>
      <c r="E120" s="48" t="s">
        <v>240</v>
      </c>
      <c r="F120" s="48"/>
      <c r="G120" s="48"/>
      <c r="H120" s="48"/>
      <c r="I120" s="48"/>
      <c r="J120" s="48"/>
      <c r="K120" s="6" t="s">
        <v>24</v>
      </c>
      <c r="L120" s="49">
        <v>162.88</v>
      </c>
      <c r="M120" s="49"/>
      <c r="N120" s="17"/>
      <c r="O120" s="8">
        <f t="shared" si="6"/>
        <v>0</v>
      </c>
    </row>
    <row r="121" spans="1:15" ht="43.5" customHeight="1">
      <c r="A121" s="47" t="s">
        <v>64</v>
      </c>
      <c r="B121" s="47"/>
      <c r="C121" s="47"/>
      <c r="D121" s="6" t="s">
        <v>241</v>
      </c>
      <c r="E121" s="48" t="s">
        <v>242</v>
      </c>
      <c r="F121" s="48"/>
      <c r="G121" s="48"/>
      <c r="H121" s="48"/>
      <c r="I121" s="48"/>
      <c r="J121" s="48"/>
      <c r="K121" s="6" t="s">
        <v>24</v>
      </c>
      <c r="L121" s="49">
        <v>227.85</v>
      </c>
      <c r="M121" s="49"/>
      <c r="N121" s="17"/>
      <c r="O121" s="8">
        <f t="shared" si="6"/>
        <v>0</v>
      </c>
    </row>
    <row r="122" spans="1:15" ht="43.5" customHeight="1">
      <c r="A122" s="47" t="s">
        <v>68</v>
      </c>
      <c r="B122" s="47"/>
      <c r="C122" s="47"/>
      <c r="D122" s="6" t="s">
        <v>243</v>
      </c>
      <c r="E122" s="48" t="s">
        <v>244</v>
      </c>
      <c r="F122" s="48"/>
      <c r="G122" s="48"/>
      <c r="H122" s="48"/>
      <c r="I122" s="48"/>
      <c r="J122" s="48"/>
      <c r="K122" s="6" t="s">
        <v>24</v>
      </c>
      <c r="L122" s="49">
        <v>49.94</v>
      </c>
      <c r="M122" s="49"/>
      <c r="N122" s="17"/>
      <c r="O122" s="8">
        <f t="shared" si="6"/>
        <v>0</v>
      </c>
    </row>
    <row r="123" spans="1:15" ht="43.5" customHeight="1">
      <c r="A123" s="47" t="s">
        <v>71</v>
      </c>
      <c r="B123" s="47"/>
      <c r="C123" s="47"/>
      <c r="D123" s="6" t="s">
        <v>245</v>
      </c>
      <c r="E123" s="48" t="s">
        <v>246</v>
      </c>
      <c r="F123" s="48"/>
      <c r="G123" s="48"/>
      <c r="H123" s="48"/>
      <c r="I123" s="48"/>
      <c r="J123" s="48"/>
      <c r="K123" s="6" t="s">
        <v>24</v>
      </c>
      <c r="L123" s="49">
        <v>36.44</v>
      </c>
      <c r="M123" s="49"/>
      <c r="N123" s="17"/>
      <c r="O123" s="8">
        <f t="shared" si="6"/>
        <v>0</v>
      </c>
    </row>
    <row r="124" spans="1:15" ht="54" customHeight="1">
      <c r="A124" s="47" t="s">
        <v>74</v>
      </c>
      <c r="B124" s="47"/>
      <c r="C124" s="47"/>
      <c r="D124" s="6" t="s">
        <v>247</v>
      </c>
      <c r="E124" s="48" t="s">
        <v>248</v>
      </c>
      <c r="F124" s="48"/>
      <c r="G124" s="48"/>
      <c r="H124" s="48"/>
      <c r="I124" s="48"/>
      <c r="J124" s="48"/>
      <c r="K124" s="6" t="s">
        <v>140</v>
      </c>
      <c r="L124" s="49">
        <v>1</v>
      </c>
      <c r="M124" s="49"/>
      <c r="N124" s="17"/>
      <c r="O124" s="8">
        <f t="shared" si="6"/>
        <v>0</v>
      </c>
    </row>
    <row r="125" spans="1:15" ht="27" customHeight="1">
      <c r="A125" s="50" t="s">
        <v>249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35">
        <f>SUM(O118:O124)</f>
        <v>0</v>
      </c>
    </row>
    <row r="126" spans="1:15" ht="19.5" customHeight="1">
      <c r="A126" s="51" t="s">
        <v>21</v>
      </c>
      <c r="B126" s="51"/>
      <c r="C126" s="51"/>
      <c r="D126" s="5" t="s">
        <v>128</v>
      </c>
      <c r="E126" s="52" t="s">
        <v>203</v>
      </c>
      <c r="F126" s="52"/>
      <c r="G126" s="52"/>
      <c r="H126" s="52"/>
      <c r="I126" s="52"/>
      <c r="J126" s="52"/>
      <c r="K126" s="52"/>
      <c r="L126" s="52"/>
      <c r="M126" s="52"/>
      <c r="N126" s="52"/>
      <c r="O126" s="16">
        <v>0</v>
      </c>
    </row>
    <row r="127" spans="1:15" ht="33" customHeight="1">
      <c r="A127" s="47" t="s">
        <v>77</v>
      </c>
      <c r="B127" s="47"/>
      <c r="C127" s="47"/>
      <c r="D127" s="6" t="s">
        <v>250</v>
      </c>
      <c r="E127" s="48" t="s">
        <v>251</v>
      </c>
      <c r="F127" s="48"/>
      <c r="G127" s="48"/>
      <c r="H127" s="48"/>
      <c r="I127" s="48"/>
      <c r="J127" s="48"/>
      <c r="K127" s="6" t="s">
        <v>140</v>
      </c>
      <c r="L127" s="49">
        <v>1</v>
      </c>
      <c r="M127" s="49"/>
      <c r="N127" s="17"/>
      <c r="O127" s="8">
        <f>ROUND(L127*N127,2)</f>
        <v>0</v>
      </c>
    </row>
    <row r="128" spans="1:15" ht="64.150000000000006" customHeight="1">
      <c r="A128" s="47" t="s">
        <v>80</v>
      </c>
      <c r="B128" s="47"/>
      <c r="C128" s="47"/>
      <c r="D128" s="6" t="s">
        <v>252</v>
      </c>
      <c r="E128" s="48" t="s">
        <v>253</v>
      </c>
      <c r="F128" s="48"/>
      <c r="G128" s="48"/>
      <c r="H128" s="48"/>
      <c r="I128" s="48"/>
      <c r="J128" s="48"/>
      <c r="K128" s="6" t="s">
        <v>140</v>
      </c>
      <c r="L128" s="49">
        <v>53</v>
      </c>
      <c r="M128" s="49"/>
      <c r="N128" s="17"/>
      <c r="O128" s="8">
        <f>ROUND(L128*N128,2)</f>
        <v>0</v>
      </c>
    </row>
    <row r="129" spans="1:15" ht="43.35" customHeight="1">
      <c r="A129" s="47" t="s">
        <v>83</v>
      </c>
      <c r="B129" s="47"/>
      <c r="C129" s="47"/>
      <c r="D129" s="6" t="s">
        <v>254</v>
      </c>
      <c r="E129" s="48" t="s">
        <v>152</v>
      </c>
      <c r="F129" s="48"/>
      <c r="G129" s="48"/>
      <c r="H129" s="48"/>
      <c r="I129" s="48"/>
      <c r="J129" s="48"/>
      <c r="K129" s="6" t="s">
        <v>140</v>
      </c>
      <c r="L129" s="49">
        <v>6</v>
      </c>
      <c r="M129" s="49"/>
      <c r="N129" s="17"/>
      <c r="O129" s="8">
        <f>ROUND(L129*N129,2)</f>
        <v>0</v>
      </c>
    </row>
    <row r="130" spans="1:15" ht="27" customHeight="1">
      <c r="A130" s="44" t="s">
        <v>156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35">
        <f>SUM(O127:O129)</f>
        <v>0</v>
      </c>
    </row>
    <row r="131" spans="1:15" ht="22.5" customHeight="1">
      <c r="A131" s="45" t="s">
        <v>255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36">
        <f>O130+O125+O116</f>
        <v>0</v>
      </c>
    </row>
    <row r="132" spans="1:15" ht="27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</row>
    <row r="134" spans="1:15" s="2" customFormat="1" ht="15.75">
      <c r="B134" s="2" t="s">
        <v>256</v>
      </c>
    </row>
    <row r="135" spans="1:15" ht="9.75" customHeight="1"/>
    <row r="136" spans="1:15" ht="30">
      <c r="A136" s="46" t="s">
        <v>3</v>
      </c>
      <c r="B136" s="46"/>
      <c r="C136" s="46"/>
      <c r="D136" s="46" t="s">
        <v>257</v>
      </c>
      <c r="E136" s="46"/>
      <c r="F136" s="46"/>
      <c r="G136" s="46"/>
      <c r="H136" s="46"/>
      <c r="I136" s="46"/>
      <c r="J136" s="46"/>
      <c r="K136" s="46"/>
      <c r="L136" s="46"/>
      <c r="M136" s="46"/>
      <c r="N136" s="38" t="s">
        <v>258</v>
      </c>
    </row>
    <row r="137" spans="1:15" ht="23.85" customHeight="1">
      <c r="A137" s="41">
        <v>1</v>
      </c>
      <c r="B137" s="41"/>
      <c r="C137" s="41"/>
      <c r="D137" s="42" t="s">
        <v>259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39">
        <f>O58</f>
        <v>0</v>
      </c>
    </row>
    <row r="138" spans="1:15" ht="23.85" customHeight="1">
      <c r="A138" s="41">
        <v>2</v>
      </c>
      <c r="B138" s="41">
        <v>2</v>
      </c>
      <c r="C138" s="41"/>
      <c r="D138" s="42" t="s">
        <v>260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39">
        <f>O84</f>
        <v>0</v>
      </c>
    </row>
    <row r="139" spans="1:15" ht="23.85" customHeight="1">
      <c r="A139" s="41">
        <v>3</v>
      </c>
      <c r="B139" s="41">
        <v>3</v>
      </c>
      <c r="C139" s="41"/>
      <c r="D139" s="42" t="s">
        <v>261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39">
        <f>O104</f>
        <v>0</v>
      </c>
    </row>
    <row r="140" spans="1:15" ht="23.85" customHeight="1">
      <c r="A140" s="41">
        <v>4</v>
      </c>
      <c r="B140" s="41">
        <v>4</v>
      </c>
      <c r="C140" s="41"/>
      <c r="D140" s="42" t="s">
        <v>262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39">
        <f>O131</f>
        <v>0</v>
      </c>
    </row>
    <row r="141" spans="1:15" ht="35.25" customHeight="1">
      <c r="A141" s="43" t="s">
        <v>263</v>
      </c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0">
        <f>N137+N138+N139+N140</f>
        <v>0</v>
      </c>
    </row>
  </sheetData>
  <sheetProtection password="816B" sheet="1" objects="1" scenarios="1" selectLockedCells="1"/>
  <mergeCells count="339">
    <mergeCell ref="B1:G1"/>
    <mergeCell ref="I1:N1"/>
    <mergeCell ref="A6:C6"/>
    <mergeCell ref="E6:J6"/>
    <mergeCell ref="L6:M6"/>
    <mergeCell ref="A7:O7"/>
    <mergeCell ref="A8:C8"/>
    <mergeCell ref="E8:O8"/>
    <mergeCell ref="A9:C9"/>
    <mergeCell ref="E9:J9"/>
    <mergeCell ref="L9:M9"/>
    <mergeCell ref="A10:C10"/>
    <mergeCell ref="E10:J10"/>
    <mergeCell ref="L10:M10"/>
    <mergeCell ref="A11:C11"/>
    <mergeCell ref="E11:J11"/>
    <mergeCell ref="L11:M11"/>
    <mergeCell ref="A12:C12"/>
    <mergeCell ref="E12:J12"/>
    <mergeCell ref="L12:M12"/>
    <mergeCell ref="A13:C13"/>
    <mergeCell ref="E13:J13"/>
    <mergeCell ref="L13:M13"/>
    <mergeCell ref="A14:C14"/>
    <mergeCell ref="E14:J14"/>
    <mergeCell ref="L14:M14"/>
    <mergeCell ref="A15:C15"/>
    <mergeCell ref="E15:J15"/>
    <mergeCell ref="L15:M15"/>
    <mergeCell ref="A16:C16"/>
    <mergeCell ref="E16:J16"/>
    <mergeCell ref="L16:M16"/>
    <mergeCell ref="A17:C17"/>
    <mergeCell ref="E17:J17"/>
    <mergeCell ref="L17:M17"/>
    <mergeCell ref="A18:C18"/>
    <mergeCell ref="E18:J18"/>
    <mergeCell ref="L18:M18"/>
    <mergeCell ref="A19:C19"/>
    <mergeCell ref="E19:J19"/>
    <mergeCell ref="L19:M19"/>
    <mergeCell ref="A20:C20"/>
    <mergeCell ref="E20:J20"/>
    <mergeCell ref="L20:M20"/>
    <mergeCell ref="A21:C21"/>
    <mergeCell ref="E21:J21"/>
    <mergeCell ref="L21:M21"/>
    <mergeCell ref="A22:C22"/>
    <mergeCell ref="E22:J22"/>
    <mergeCell ref="L22:M22"/>
    <mergeCell ref="A23:C23"/>
    <mergeCell ref="E23:J23"/>
    <mergeCell ref="L23:M23"/>
    <mergeCell ref="A24:C24"/>
    <mergeCell ref="E24:J24"/>
    <mergeCell ref="L24:M24"/>
    <mergeCell ref="A25:C25"/>
    <mergeCell ref="E25:J25"/>
    <mergeCell ref="L25:M25"/>
    <mergeCell ref="A26:C26"/>
    <mergeCell ref="E26:J26"/>
    <mergeCell ref="L26:M26"/>
    <mergeCell ref="A27:C27"/>
    <mergeCell ref="E27:J27"/>
    <mergeCell ref="L27:M27"/>
    <mergeCell ref="A28:C28"/>
    <mergeCell ref="E28:J28"/>
    <mergeCell ref="L28:M28"/>
    <mergeCell ref="A29:C29"/>
    <mergeCell ref="E29:J29"/>
    <mergeCell ref="L29:M29"/>
    <mergeCell ref="A30:C30"/>
    <mergeCell ref="E30:J30"/>
    <mergeCell ref="L30:M30"/>
    <mergeCell ref="A31:C31"/>
    <mergeCell ref="E31:J31"/>
    <mergeCell ref="L31:M31"/>
    <mergeCell ref="A32:C32"/>
    <mergeCell ref="E32:J32"/>
    <mergeCell ref="L32:M32"/>
    <mergeCell ref="A33:C33"/>
    <mergeCell ref="E33:J33"/>
    <mergeCell ref="L33:M33"/>
    <mergeCell ref="A34:C34"/>
    <mergeCell ref="E34:J34"/>
    <mergeCell ref="L34:M34"/>
    <mergeCell ref="A35:C35"/>
    <mergeCell ref="E35:J35"/>
    <mergeCell ref="L35:M35"/>
    <mergeCell ref="A36:N36"/>
    <mergeCell ref="A37:C37"/>
    <mergeCell ref="E37:N37"/>
    <mergeCell ref="A38:C38"/>
    <mergeCell ref="E38:J38"/>
    <mergeCell ref="L38:M38"/>
    <mergeCell ref="A39:C39"/>
    <mergeCell ref="E39:J39"/>
    <mergeCell ref="L39:M39"/>
    <mergeCell ref="A40:C40"/>
    <mergeCell ref="E40:J40"/>
    <mergeCell ref="L40:M40"/>
    <mergeCell ref="A41:C41"/>
    <mergeCell ref="E41:J41"/>
    <mergeCell ref="L41:M41"/>
    <mergeCell ref="A42:C42"/>
    <mergeCell ref="E42:J42"/>
    <mergeCell ref="L42:M42"/>
    <mergeCell ref="A43:C43"/>
    <mergeCell ref="E43:J43"/>
    <mergeCell ref="L43:M43"/>
    <mergeCell ref="A44:C44"/>
    <mergeCell ref="E44:J44"/>
    <mergeCell ref="L44:M44"/>
    <mergeCell ref="A45:C45"/>
    <mergeCell ref="E45:J45"/>
    <mergeCell ref="L45:M45"/>
    <mergeCell ref="A46:C46"/>
    <mergeCell ref="E46:J46"/>
    <mergeCell ref="L46:M46"/>
    <mergeCell ref="A47:N47"/>
    <mergeCell ref="A48:C48"/>
    <mergeCell ref="E48:N48"/>
    <mergeCell ref="A49:C49"/>
    <mergeCell ref="E49:J49"/>
    <mergeCell ref="L49:M49"/>
    <mergeCell ref="A50:C50"/>
    <mergeCell ref="E50:J50"/>
    <mergeCell ref="L50:M50"/>
    <mergeCell ref="A51:C51"/>
    <mergeCell ref="E51:J51"/>
    <mergeCell ref="L51:M51"/>
    <mergeCell ref="A52:C52"/>
    <mergeCell ref="E52:J52"/>
    <mergeCell ref="L52:M52"/>
    <mergeCell ref="A53:C53"/>
    <mergeCell ref="E53:J53"/>
    <mergeCell ref="L53:M53"/>
    <mergeCell ref="A54:C54"/>
    <mergeCell ref="E54:J54"/>
    <mergeCell ref="L54:M54"/>
    <mergeCell ref="A55:C55"/>
    <mergeCell ref="E55:J55"/>
    <mergeCell ref="L55:M55"/>
    <mergeCell ref="A56:C56"/>
    <mergeCell ref="E56:J56"/>
    <mergeCell ref="L56:M56"/>
    <mergeCell ref="A57:N57"/>
    <mergeCell ref="A58:N58"/>
    <mergeCell ref="A59:O59"/>
    <mergeCell ref="A60:O60"/>
    <mergeCell ref="E61:N61"/>
    <mergeCell ref="A62:C62"/>
    <mergeCell ref="E62:J62"/>
    <mergeCell ref="L62:M62"/>
    <mergeCell ref="A63:C63"/>
    <mergeCell ref="E63:J63"/>
    <mergeCell ref="L63:M63"/>
    <mergeCell ref="A64:C64"/>
    <mergeCell ref="E64:J64"/>
    <mergeCell ref="L64:M64"/>
    <mergeCell ref="A65:C65"/>
    <mergeCell ref="E65:J65"/>
    <mergeCell ref="L65:M65"/>
    <mergeCell ref="A66:C66"/>
    <mergeCell ref="E66:J66"/>
    <mergeCell ref="L66:M66"/>
    <mergeCell ref="A67:C67"/>
    <mergeCell ref="E67:J67"/>
    <mergeCell ref="L67:M67"/>
    <mergeCell ref="A68:C68"/>
    <mergeCell ref="E68:J68"/>
    <mergeCell ref="L68:M68"/>
    <mergeCell ref="A69:C69"/>
    <mergeCell ref="E69:J69"/>
    <mergeCell ref="L69:M69"/>
    <mergeCell ref="A70:C70"/>
    <mergeCell ref="E70:J70"/>
    <mergeCell ref="L70:M70"/>
    <mergeCell ref="A71:C71"/>
    <mergeCell ref="E71:J71"/>
    <mergeCell ref="L71:M71"/>
    <mergeCell ref="A72:C72"/>
    <mergeCell ref="E72:J72"/>
    <mergeCell ref="L72:M72"/>
    <mergeCell ref="A73:N73"/>
    <mergeCell ref="A74:C74"/>
    <mergeCell ref="E74:N74"/>
    <mergeCell ref="A75:C75"/>
    <mergeCell ref="E75:J75"/>
    <mergeCell ref="L75:M75"/>
    <mergeCell ref="A76:N76"/>
    <mergeCell ref="E77:N77"/>
    <mergeCell ref="A78:C78"/>
    <mergeCell ref="E78:J78"/>
    <mergeCell ref="L78:M78"/>
    <mergeCell ref="A79:C79"/>
    <mergeCell ref="E79:J79"/>
    <mergeCell ref="L79:M79"/>
    <mergeCell ref="A80:C80"/>
    <mergeCell ref="E80:J80"/>
    <mergeCell ref="L80:M80"/>
    <mergeCell ref="A81:C81"/>
    <mergeCell ref="E81:J81"/>
    <mergeCell ref="L81:M81"/>
    <mergeCell ref="A82:C82"/>
    <mergeCell ref="E82:J82"/>
    <mergeCell ref="L82:M82"/>
    <mergeCell ref="A83:N83"/>
    <mergeCell ref="A84:N84"/>
    <mergeCell ref="A85:O85"/>
    <mergeCell ref="A86:C86"/>
    <mergeCell ref="E86:N86"/>
    <mergeCell ref="A87:C87"/>
    <mergeCell ref="E87:J87"/>
    <mergeCell ref="L87:M87"/>
    <mergeCell ref="A88:C88"/>
    <mergeCell ref="E88:J88"/>
    <mergeCell ref="L88:M88"/>
    <mergeCell ref="A89:C89"/>
    <mergeCell ref="E89:J89"/>
    <mergeCell ref="L89:M89"/>
    <mergeCell ref="A90:C90"/>
    <mergeCell ref="E90:J90"/>
    <mergeCell ref="L90:M90"/>
    <mergeCell ref="A91:C91"/>
    <mergeCell ref="E91:J91"/>
    <mergeCell ref="L91:M91"/>
    <mergeCell ref="A92:C92"/>
    <mergeCell ref="E92:J92"/>
    <mergeCell ref="L92:M92"/>
    <mergeCell ref="A93:C93"/>
    <mergeCell ref="E93:J93"/>
    <mergeCell ref="L93:M93"/>
    <mergeCell ref="A94:C94"/>
    <mergeCell ref="E94:J94"/>
    <mergeCell ref="L94:M94"/>
    <mergeCell ref="A95:C95"/>
    <mergeCell ref="E95:J95"/>
    <mergeCell ref="L95:M95"/>
    <mergeCell ref="A96:N96"/>
    <mergeCell ref="A97:C97"/>
    <mergeCell ref="E97:N97"/>
    <mergeCell ref="A98:C98"/>
    <mergeCell ref="E98:J98"/>
    <mergeCell ref="L98:M98"/>
    <mergeCell ref="A99:C99"/>
    <mergeCell ref="E99:J99"/>
    <mergeCell ref="L99:M99"/>
    <mergeCell ref="A100:C100"/>
    <mergeCell ref="E100:J100"/>
    <mergeCell ref="L100:M100"/>
    <mergeCell ref="A101:C101"/>
    <mergeCell ref="E101:J101"/>
    <mergeCell ref="L101:M101"/>
    <mergeCell ref="A102:C102"/>
    <mergeCell ref="E102:J102"/>
    <mergeCell ref="L102:M102"/>
    <mergeCell ref="A103:N103"/>
    <mergeCell ref="A104:N104"/>
    <mergeCell ref="A105:O105"/>
    <mergeCell ref="A106:C106"/>
    <mergeCell ref="E106:O106"/>
    <mergeCell ref="A107:C107"/>
    <mergeCell ref="E107:J107"/>
    <mergeCell ref="L107:M107"/>
    <mergeCell ref="A108:C108"/>
    <mergeCell ref="E108:J108"/>
    <mergeCell ref="L108:M108"/>
    <mergeCell ref="A109:C109"/>
    <mergeCell ref="E109:J109"/>
    <mergeCell ref="L109:M109"/>
    <mergeCell ref="A110:C110"/>
    <mergeCell ref="E110:J110"/>
    <mergeCell ref="L110:M110"/>
    <mergeCell ref="A111:C111"/>
    <mergeCell ref="E111:J111"/>
    <mergeCell ref="L111:M111"/>
    <mergeCell ref="A112:C112"/>
    <mergeCell ref="E112:J112"/>
    <mergeCell ref="L112:M112"/>
    <mergeCell ref="A113:C113"/>
    <mergeCell ref="E113:J113"/>
    <mergeCell ref="L113:M113"/>
    <mergeCell ref="A114:C114"/>
    <mergeCell ref="E114:J114"/>
    <mergeCell ref="L114:M114"/>
    <mergeCell ref="A115:C115"/>
    <mergeCell ref="E115:J115"/>
    <mergeCell ref="L115:M115"/>
    <mergeCell ref="A116:N116"/>
    <mergeCell ref="A117:C117"/>
    <mergeCell ref="E117:N117"/>
    <mergeCell ref="A118:C118"/>
    <mergeCell ref="E118:J118"/>
    <mergeCell ref="L118:M118"/>
    <mergeCell ref="A119:C119"/>
    <mergeCell ref="E119:J119"/>
    <mergeCell ref="L119:M119"/>
    <mergeCell ref="A120:C120"/>
    <mergeCell ref="E120:J120"/>
    <mergeCell ref="L120:M120"/>
    <mergeCell ref="A121:C121"/>
    <mergeCell ref="E121:J121"/>
    <mergeCell ref="L121:M121"/>
    <mergeCell ref="A122:C122"/>
    <mergeCell ref="E122:J122"/>
    <mergeCell ref="L122:M122"/>
    <mergeCell ref="A123:C123"/>
    <mergeCell ref="E123:J123"/>
    <mergeCell ref="L123:M123"/>
    <mergeCell ref="A124:C124"/>
    <mergeCell ref="E124:J124"/>
    <mergeCell ref="L124:M124"/>
    <mergeCell ref="A125:N125"/>
    <mergeCell ref="A126:C126"/>
    <mergeCell ref="E126:N126"/>
    <mergeCell ref="A127:C127"/>
    <mergeCell ref="E127:J127"/>
    <mergeCell ref="L127:M127"/>
    <mergeCell ref="A128:C128"/>
    <mergeCell ref="E128:J128"/>
    <mergeCell ref="L128:M128"/>
    <mergeCell ref="A129:C129"/>
    <mergeCell ref="E129:J129"/>
    <mergeCell ref="L129:M129"/>
    <mergeCell ref="A139:C139"/>
    <mergeCell ref="D139:M139"/>
    <mergeCell ref="A140:C140"/>
    <mergeCell ref="D140:M140"/>
    <mergeCell ref="A141:M141"/>
    <mergeCell ref="A130:N130"/>
    <mergeCell ref="A131:N131"/>
    <mergeCell ref="A132:O132"/>
    <mergeCell ref="A136:C136"/>
    <mergeCell ref="D136:M136"/>
    <mergeCell ref="A137:C137"/>
    <mergeCell ref="D137:M137"/>
    <mergeCell ref="A138:C138"/>
    <mergeCell ref="D138:M138"/>
  </mergeCells>
  <pageMargins left="0.47291666666666698" right="0.196527777777778" top="0.39305555555555599" bottom="0.39305555555555599" header="0.51180555555555496" footer="0.51180555555555496"/>
  <pageSetup paperSize="9" scale="84" firstPageNumber="0" orientation="portrait" horizontalDpi="300" verticalDpi="300" r:id="rId1"/>
  <rowBreaks count="3" manualBreakCount="3">
    <brk id="84" max="16383" man="1"/>
    <brk id="104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LibreOffice/6.0.6.2$Windows_X86_64 LibreOffice_project/0c292870b25a325b5ed35f6b45599d2ea4458e77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amalko</cp:lastModifiedBy>
  <cp:revision>62</cp:revision>
  <cp:lastPrinted>2020-07-03T11:47:49Z</cp:lastPrinted>
  <dcterms:created xsi:type="dcterms:W3CDTF">2020-05-14T20:07:42Z</dcterms:created>
  <dcterms:modified xsi:type="dcterms:W3CDTF">2020-07-03T12:23:38Z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XVersion">
    <vt:lpwstr>19.2.4.19330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